
<file path=[Content_Types].xml><?xml version="1.0" encoding="utf-8"?>
<Types xmlns="http://schemas.openxmlformats.org/package/2006/content-types">
  <Default Extension="bin" ContentType="application/vnd.openxmlformats-officedocument.spreadsheetml.printerSettings"/>
  <Override PartName="/xl/embeddings/oleObject7.bin" ContentType="application/vnd.openxmlformats-officedocument.oleObject"/>
  <Override PartName="/xl/embeddings/oleObject8.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20.bin" ContentType="application/vnd.openxmlformats-officedocument.oleObject"/>
  <Override PartName="/xl/embeddings/oleObject30.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embeddings/oleObject18.bin" ContentType="application/vnd.openxmlformats-officedocument.oleObject"/>
  <Override PartName="/xl/embeddings/oleObject19.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9.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1616" windowHeight="10812"/>
  </bookViews>
  <sheets>
    <sheet name="Ranking Sheet" sheetId="1" r:id="rId1"/>
    <sheet name="Ranked Order" sheetId="5" r:id="rId2"/>
    <sheet name="One Pagers" sheetId="6" r:id="rId3"/>
    <sheet name="Work Plans" sheetId="3" r:id="rId4"/>
  </sheets>
  <definedNames>
    <definedName name="_xlnm._FilterDatabase" localSheetId="0" hidden="1">'Ranking Sheet'!$B$7:$R$50</definedName>
    <definedName name="ADS_S_13_1_ADS_W_13_1">'One Pagers'!$A$23:$Q$31</definedName>
    <definedName name="ADS_S_15_1">'One Pagers'!$A$3:$Q$12</definedName>
    <definedName name="ADS_S_15_1_ADS_S_13_1_ADS_W_13_1">'One Pagers'!$A$3:$Q$31</definedName>
    <definedName name="AVS_P_08_01_AVS_P_08_02">'One Pagers'!$A$32:$Q$51</definedName>
    <definedName name="AVS_P_15_01">'One Pagers'!$A$49:$Q$51</definedName>
    <definedName name="AVS_W_14_1">'One Pagers'!$A$52:$Q$61</definedName>
    <definedName name="BPS_P_15_1">'One Pagers'!$A$62:$Q$70</definedName>
    <definedName name="EST_P_12_01_EST_P_15_01">'One Pagers'!$A$82:$P$93</definedName>
    <definedName name="_xlnm.Print_Titles" localSheetId="0">'Ranking Sheet'!$7:$7</definedName>
    <definedName name="SPE_W_15_1">'One Pagers'!$A$180:$Q$191</definedName>
    <definedName name="SPE_W_15_2_SPE_W_15_3">'One Pagers'!$A$192:$Q$199</definedName>
    <definedName name="TSP_W_15_1">'One Pagers'!$A$220:$Q$227</definedName>
  </definedNames>
  <calcPr calcId="125725"/>
</workbook>
</file>

<file path=xl/calcChain.xml><?xml version="1.0" encoding="utf-8"?>
<calcChain xmlns="http://schemas.openxmlformats.org/spreadsheetml/2006/main">
  <c r="H31" i="1"/>
  <c r="H30"/>
  <c r="U36"/>
  <c r="U34"/>
  <c r="P225" i="6"/>
  <c r="P222"/>
  <c r="P220"/>
  <c r="P218"/>
  <c r="P217"/>
  <c r="P216"/>
  <c r="P215"/>
  <c r="P214"/>
  <c r="P213"/>
  <c r="P212"/>
  <c r="P211"/>
  <c r="P210"/>
  <c r="P209"/>
  <c r="P208"/>
  <c r="P207"/>
  <c r="P204"/>
  <c r="P203"/>
  <c r="P202"/>
  <c r="P201"/>
  <c r="P200"/>
  <c r="P199"/>
  <c r="P198"/>
  <c r="P197"/>
  <c r="P196"/>
  <c r="P195"/>
  <c r="P194"/>
  <c r="P193"/>
  <c r="P192"/>
  <c r="P179"/>
  <c r="P178"/>
  <c r="P174"/>
  <c r="P172"/>
  <c r="P171"/>
  <c r="P170"/>
  <c r="P169"/>
  <c r="P168"/>
  <c r="P167"/>
  <c r="P166"/>
  <c r="P165"/>
  <c r="P164"/>
  <c r="P163"/>
  <c r="P162"/>
  <c r="P161"/>
  <c r="P160"/>
  <c r="P157"/>
  <c r="P152"/>
  <c r="P151"/>
  <c r="P150"/>
  <c r="P149"/>
  <c r="P148"/>
  <c r="P147"/>
  <c r="P146"/>
  <c r="P145"/>
  <c r="P144"/>
  <c r="P126"/>
  <c r="P110"/>
  <c r="P103"/>
  <c r="P94"/>
  <c r="P86"/>
  <c r="P82"/>
  <c r="P77"/>
  <c r="P76"/>
  <c r="P75"/>
  <c r="P74"/>
  <c r="P73"/>
  <c r="P72"/>
  <c r="P71"/>
  <c r="P62"/>
  <c r="P52"/>
  <c r="P51"/>
  <c r="P50"/>
  <c r="P49"/>
  <c r="P39"/>
  <c r="P32"/>
  <c r="P27"/>
  <c r="P26"/>
  <c r="P25"/>
  <c r="P24"/>
  <c r="P23"/>
  <c r="P22"/>
  <c r="P3"/>
  <c r="E57" i="5"/>
  <c r="F9"/>
  <c r="G52" i="1"/>
  <c r="U50"/>
  <c r="U49"/>
  <c r="U48"/>
  <c r="U47"/>
  <c r="U46"/>
  <c r="U45"/>
  <c r="U44"/>
  <c r="U43"/>
  <c r="U42"/>
  <c r="U41"/>
  <c r="U40"/>
  <c r="U39"/>
  <c r="U38"/>
  <c r="U37"/>
  <c r="U35"/>
  <c r="U33"/>
  <c r="U32"/>
  <c r="U31"/>
  <c r="U29"/>
  <c r="U28"/>
  <c r="U27"/>
  <c r="U26"/>
  <c r="U25"/>
  <c r="U24"/>
  <c r="U23"/>
  <c r="U22"/>
  <c r="U21"/>
  <c r="U20"/>
  <c r="U19" l="1"/>
  <c r="U18"/>
  <c r="U17"/>
  <c r="U16"/>
  <c r="U15"/>
  <c r="U14"/>
  <c r="U13"/>
  <c r="A13"/>
  <c r="U9" l="1"/>
  <c r="H9"/>
  <c r="H10" s="1"/>
  <c r="H13" s="1"/>
  <c r="H14" s="1"/>
  <c r="A14" l="1"/>
  <c r="A15" s="1"/>
  <c r="A16" s="1"/>
  <c r="A17" s="1"/>
  <c r="A18" s="1"/>
  <c r="A19" s="1"/>
  <c r="A20" s="1"/>
  <c r="A21" s="1"/>
  <c r="A22" s="1"/>
  <c r="A23" s="1"/>
  <c r="A24" s="1"/>
  <c r="A25" s="1"/>
  <c r="A26" s="1"/>
  <c r="A27" s="1"/>
  <c r="A28" s="1"/>
  <c r="A29" s="1"/>
  <c r="A31" s="1"/>
  <c r="A32" s="1"/>
  <c r="A33" s="1"/>
  <c r="A34" s="1"/>
  <c r="A35" s="1"/>
  <c r="A36" s="1"/>
  <c r="A37" s="1"/>
  <c r="A38" s="1"/>
  <c r="A39" s="1"/>
  <c r="A40" s="1"/>
  <c r="A41" s="1"/>
  <c r="A42" s="1"/>
  <c r="A43" s="1"/>
  <c r="A44" s="1"/>
  <c r="A45" s="1"/>
  <c r="A46" s="1"/>
  <c r="A47" s="1"/>
  <c r="A48" s="1"/>
  <c r="A49" s="1"/>
  <c r="A50" s="1"/>
  <c r="H15"/>
  <c r="H16" s="1"/>
  <c r="H17" s="1"/>
  <c r="H18" s="1"/>
  <c r="H19" s="1"/>
  <c r="H20" s="1"/>
  <c r="H21" s="1"/>
  <c r="H22" s="1"/>
  <c r="H23" s="1"/>
  <c r="H24" s="1"/>
  <c r="H25" s="1"/>
  <c r="H26" s="1"/>
  <c r="H27" s="1"/>
  <c r="H28" s="1"/>
  <c r="H29" s="1"/>
  <c r="H32" s="1"/>
  <c r="H33" s="1"/>
  <c r="H34" s="1"/>
  <c r="H35" s="1"/>
  <c r="H36" s="1"/>
  <c r="H37" s="1"/>
  <c r="H38" s="1"/>
  <c r="H39" s="1"/>
  <c r="H40" s="1"/>
  <c r="H41" s="1"/>
  <c r="H42" s="1"/>
  <c r="H43" s="1"/>
  <c r="H44" s="1"/>
  <c r="H45" s="1"/>
  <c r="H46" s="1"/>
  <c r="H47" s="1"/>
  <c r="H48" s="1"/>
  <c r="H49" s="1"/>
  <c r="H50" s="1"/>
</calcChain>
</file>

<file path=xl/sharedStrings.xml><?xml version="1.0" encoding="utf-8"?>
<sst xmlns="http://schemas.openxmlformats.org/spreadsheetml/2006/main" count="583" uniqueCount="419">
  <si>
    <t>Measure</t>
  </si>
  <si>
    <t>Project Location</t>
  </si>
  <si>
    <t>BON</t>
  </si>
  <si>
    <t>ESTU</t>
  </si>
  <si>
    <t>Avian predation</t>
  </si>
  <si>
    <t>JDA</t>
  </si>
  <si>
    <t>TDA</t>
  </si>
  <si>
    <t>SYS</t>
  </si>
  <si>
    <t xml:space="preserve">Lower River BIOP performance testing </t>
  </si>
  <si>
    <t xml:space="preserve">Turbine passage survival program: Support for FCRPS turbine survival optimizations/modeling/tests
</t>
  </si>
  <si>
    <t>Willamette</t>
  </si>
  <si>
    <t>Total - Willamette</t>
  </si>
  <si>
    <t>IHR</t>
  </si>
  <si>
    <t>LGO</t>
  </si>
  <si>
    <t>LGR</t>
  </si>
  <si>
    <t>LMN</t>
  </si>
  <si>
    <t>MCN</t>
  </si>
  <si>
    <t>Snake River Fall Chinook System Survival Study</t>
  </si>
  <si>
    <t>Inland Avian Predation/Avian Management Plan</t>
  </si>
  <si>
    <t>Performance Verification Monitoring</t>
  </si>
  <si>
    <t>Surface Passage Addition/Modification</t>
  </si>
  <si>
    <t>Spillway Pit Tag Detection</t>
  </si>
  <si>
    <t xml:space="preserve">B2 fish guidance efficiency </t>
  </si>
  <si>
    <t>Avian Island PIT Detection</t>
  </si>
  <si>
    <t xml:space="preserve">AMIP- Adult PIT </t>
  </si>
  <si>
    <t>Kelt Passage/Success study and management plan support</t>
  </si>
  <si>
    <t xml:space="preserve">BiOp Coordination including AMIP Requirements, Annual Progress Reporting, Implementation Plans, and Comprehensive Evaluations </t>
  </si>
  <si>
    <t>Line #</t>
  </si>
  <si>
    <t>Project ID</t>
  </si>
  <si>
    <t>Link to One-Pager(s) And Objective Scoring</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</si>
  <si>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</si>
  <si>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</si>
  <si>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</si>
  <si>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</si>
  <si>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</si>
  <si>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</si>
  <si>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</si>
  <si>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</si>
  <si>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</si>
  <si>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</si>
  <si>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</si>
  <si>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</si>
  <si>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</si>
  <si>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</si>
  <si>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Adult fishways &amp; AWS study</t>
  </si>
  <si>
    <t>Juvenile bypass facility - phase  1B</t>
  </si>
  <si>
    <t>Direct Injury to Adults over TSW's and thru Turbines</t>
  </si>
  <si>
    <t>SCT 2014 Average score</t>
  </si>
  <si>
    <t>Adult salmon migration studies - Lower River</t>
  </si>
  <si>
    <t>Remarks During Ranking</t>
  </si>
  <si>
    <t>Study Code</t>
  </si>
  <si>
    <t>Study Title and Objectives</t>
  </si>
  <si>
    <t>BPA</t>
  </si>
  <si>
    <t>Colville T</t>
  </si>
  <si>
    <t>CTUIR</t>
  </si>
  <si>
    <t>IDFG</t>
  </si>
  <si>
    <t>NOAA</t>
  </si>
  <si>
    <t>NPT</t>
  </si>
  <si>
    <t>NWPCC</t>
  </si>
  <si>
    <t>ODFW</t>
  </si>
  <si>
    <t>USACE</t>
  </si>
  <si>
    <t>USFWS</t>
  </si>
  <si>
    <t>YIN</t>
  </si>
  <si>
    <t>Avg</t>
  </si>
  <si>
    <t>Comments</t>
  </si>
  <si>
    <t>ADS-P-13-2</t>
  </si>
  <si>
    <t>Factors Influencing Observed System Conversion Rates of Adult Chinook Salmon and Steelhead</t>
  </si>
  <si>
    <t>Evaluate fallback, re-ascension, and BON to MCN conversion rates of spring Chinook salmon in relation to sea lion predation in the BON tailrace. Utilize fish tagged for Lower Columbia River dam post-construction evaluations (see ADS-P-13-1). Schedule: 2013-2014.*</t>
  </si>
  <si>
    <t>Evaluate fallback, re-ascension, and BON to MCN conversion rates of spring-summer Chinook and sockeye salmon passing FCRPS dams. Utilize fish tagged for Lower Columbia River dam post-construction evaluations (see ADS-P-13-1). Schedule: 2013-2014.*</t>
  </si>
  <si>
    <t>Identify ESU/DPS and evaluate migration histories of fish tagged for Lower Columbia River dam passage evaluations (see ADS-P-13-1).</t>
  </si>
  <si>
    <t>Estimate unadjusted conversion rates of PIT-tagged spring-summer Chinook salmon, steelhead, and sockeye between BON and MCN to identify reaches where loss is occurring. Schedule: 2013-2014.* Optional tasks may include:</t>
  </si>
  <si>
    <t xml:space="preserve">ADS-S-13-1 </t>
  </si>
  <si>
    <t>NR</t>
  </si>
  <si>
    <t>AVS-P-08-01</t>
  </si>
  <si>
    <t>AVS-P-08-02</t>
  </si>
  <si>
    <t>BPS-W-13-1</t>
  </si>
  <si>
    <t xml:space="preserve">Evaluation of the Selectivity of Juvenile Bypass Systems </t>
  </si>
  <si>
    <t>Larval Pacific Lamprey Rearing in Mainstem Columbia and Snake Rivers</t>
  </si>
  <si>
    <t>Describe distribution and relative abundance of Pacific lamprey ammocoete rearing areas in the mainstem Lower Columbia and Snake rivers.</t>
  </si>
  <si>
    <t>LMP-P-12-4</t>
  </si>
  <si>
    <t>Evaluation of Adult Pacific Lamprey Migration Behavior and Fate in Lower Columbia River</t>
  </si>
  <si>
    <t>The Dalles Dam tailrace</t>
  </si>
  <si>
    <t>Evaluation of Adult Lamprey Passage Behavior in Relation to Lower Columbia River Dam Modifications</t>
  </si>
  <si>
    <t>Determine appropriate flow setting for LFS water supply system</t>
  </si>
  <si>
    <t>LMP-P-14-1</t>
  </si>
  <si>
    <t>Complete minor modifications to existing Lamprey Passage Structures (LPSs) to improve O&amp;M functionality:</t>
  </si>
  <si>
    <t>Modifications to improve lamprey counting at count windows.</t>
  </si>
  <si>
    <t>LMP-P-14-2</t>
  </si>
  <si>
    <t>Development of Techniques for Collection of Adult Pacific Lamprey Downstream of Bonneville Dam</t>
  </si>
  <si>
    <t>LMP-W-13-1</t>
  </si>
  <si>
    <t>LMP-W-14-1</t>
  </si>
  <si>
    <t>Evaluation of Adult Pacific Lamprey Migration Behavior and Passage Success in Lower Snake River</t>
  </si>
  <si>
    <t xml:space="preserve">SPE-W-14-3 </t>
  </si>
  <si>
    <t xml:space="preserve">McNary Dam Adult Steelhead Temporary Spillway Weir Passage Efficiency </t>
  </si>
  <si>
    <t>TPE-W-04-1</t>
  </si>
  <si>
    <t>TPE-W-11-4</t>
  </si>
  <si>
    <t>Revised Based on Current Schedules (000's)</t>
  </si>
  <si>
    <t>FY14 Cumulative Based on Current Schedules (000's)</t>
  </si>
  <si>
    <t>M</t>
  </si>
  <si>
    <t>RANK #</t>
  </si>
  <si>
    <t>CRFM FY15 RANKING SPREADSHEET</t>
  </si>
  <si>
    <t xml:space="preserve">FY2015 Senate Report - TBD </t>
  </si>
  <si>
    <t>Version 1.0</t>
  </si>
  <si>
    <t>FY15 Estimate (000's)</t>
  </si>
  <si>
    <t>FY15 Cumulative Based on Current Schedules (000's)</t>
  </si>
  <si>
    <t>Lamprey (NWW/NWP</t>
  </si>
  <si>
    <t>Separate Line Item in PBUD</t>
  </si>
  <si>
    <t>TDA/JDA</t>
  </si>
  <si>
    <t>Estuary Habitat Studies (PBUD Includes Language for Additional Authority)</t>
  </si>
  <si>
    <t>Performance Verification Monitoring (Assumes 2 treatment test)</t>
  </si>
  <si>
    <t>Ice Harbor Turbine Runner Replacement - CRFM Portion</t>
  </si>
  <si>
    <t>Spillway Chute and Deflector Mod (SAEDC)</t>
  </si>
  <si>
    <t xml:space="preserve">Post Construction Evaluation - Spillway Chute and Deflector Mod </t>
  </si>
  <si>
    <t>N shore ladder entrance improvements, aws/lamprey (Follow On Actions to Address Pumps)</t>
  </si>
  <si>
    <t>PSE - Evaluate Data/Alternatives for Meeting Summer Operation Goals</t>
  </si>
  <si>
    <t>Juvenile bypass facility - phase   1A (SAEDC and Mod Contingency)</t>
  </si>
  <si>
    <t>Overflow Weir/Orifice Lighting Closeout</t>
  </si>
  <si>
    <t>Adult Ladder Temperature Interim Measures</t>
  </si>
  <si>
    <t>LMN Spillway Weir Boat Barrier (SAEDC)</t>
  </si>
  <si>
    <t xml:space="preserve">PSE - Follow Up on Near Miss </t>
  </si>
  <si>
    <t>McNary TSW - TSW1a Closure Leaf Seal, Hoist Stilts and Deck Mods</t>
  </si>
  <si>
    <t>Adult Fallback Passage Efficiency Study</t>
  </si>
  <si>
    <t>Snake River Intake Gate Closure - Reinstate 10 Minute Criteria</t>
  </si>
  <si>
    <t>Transportation/Project COP Updates</t>
  </si>
  <si>
    <t>Requires enactment by Congress of legislative proposal in PBUD.</t>
  </si>
  <si>
    <t>TBD</t>
  </si>
  <si>
    <t>Collect data at four turbine operations: lower 1%, lower ½%, peak, generator limit. These operations are relative to the operating range of the new turbines and will be used for comparison in the future</t>
  </si>
  <si>
    <t>i</t>
  </si>
  <si>
    <t>Release new generation sensor fish through an existing turbine runner at multiple operating points within the 1% range to collect baseline data</t>
  </si>
  <si>
    <t>a</t>
  </si>
  <si>
    <t>Baseline sensor fish study</t>
  </si>
  <si>
    <t>Estimate fish distribution within the turbine intake in front of the screen, behind the screen and behind the screen without the screen installed</t>
  </si>
  <si>
    <t>Evaluate juvenile salmon passage distribution within a turbine intake with hydroacoustics to estimate the most appropriate release elevation(s) for designing direct release pipes for future bio testing</t>
  </si>
  <si>
    <t>Turbine intake passage distribution evaluation</t>
  </si>
  <si>
    <t>FY14 Funded; deleted objectives 1ai and 2ai.</t>
  </si>
  <si>
    <t>Comparative Evaluation of Ice Harbor Dam Replacement Runners (Units 2 and 3) (2015 only): Turbine Intake Passage Distribution</t>
  </si>
  <si>
    <t>TSP-W-15-1</t>
  </si>
  <si>
    <t>Identify and evaluate methods to reduce stray rates of transported steelhead</t>
  </si>
  <si>
    <t>Dittman results suprisinly strong…interest in continuing this work as a pilot field eval.</t>
  </si>
  <si>
    <t>Evaluation of methods to reduce straying rates of barged juvenile steelhead and salmon</t>
  </si>
  <si>
    <t>Develop a method for evaluating the effect of a modified RSW operation on collection efficiency of PIT-tagged juvenile salmon and steelhead at LGR</t>
  </si>
  <si>
    <t>Evaluate differential SAR and T:B ratios for fish tagged above LGR relative to those tagged at LGR to determine if there is a bias in T:B ratios for fish tagged at LGR</t>
  </si>
  <si>
    <t>Determine biotic and abiotic factors that may contribute to differences in SAR of early and across the season transported juvenile salmonids; factors would include near shore temperature and near shore upwelling, in-river temperature, discharge, spill and many other variables.  Special emphasis will be on factors that can be monitored in real time.  (2007-ongoing)</t>
  </si>
  <si>
    <t>Estimate SARs for transported and in-river migrating subyearling Chinook salmon for each week of the out migration</t>
  </si>
  <si>
    <t>Estimate SARs for transported and in-river migrating yearling Chinook salmon and steelhead for each week of the out migration (Ongoing)</t>
  </si>
  <si>
    <t>IDFG recommends do not fund. Other comments are to include large-scale effects in obj. 3 and can we correct for bias in obj. 4?</t>
  </si>
  <si>
    <t>Determine the Seasonal Effects of Transporting fish from the Snake River to optimize a Transportation Strategy</t>
  </si>
  <si>
    <t>Use existing hydraulic models for the Bonneville Dam tailrace/Ives Island area to assess potential losses to white sturgeon productivity due to load following</t>
  </si>
  <si>
    <t>Conduct laboratory experiments to examine how long eggs can withstand dewatering, and if hiding-phase larvae are capable of moving to accommodate changes in water elevations</t>
  </si>
  <si>
    <t>Describe distribution of white sturgeon eggs and larvae in shallow riparian habitats that could be susceptible to short-term water level fluctuations</t>
  </si>
  <si>
    <t>NWP to review and rank</t>
  </si>
  <si>
    <t>Assess Potential Effects of Load Following at Bonneville Dam on Survival of White Sturgeon Eggs and Larvae</t>
  </si>
  <si>
    <t>STG-ODFW-15-3</t>
  </si>
  <si>
    <t>Produce spatially explicit maps that can be used to identify overlap of critical sturgeon habitats with areas proposed to be altered by construction or changes in hydro-power operations (load following) at Bonneville Dam</t>
  </si>
  <si>
    <t>Describe diel and seasonal movements and space use of white sturgeon in the tailrace</t>
  </si>
  <si>
    <t>Distribution and Fine Scale Habitat Use by White Sturgeon in the Bonneville Dam Boat Restricted Zones</t>
  </si>
  <si>
    <t>STG-ODFW-15-2</t>
  </si>
  <si>
    <t>Estimate survival of juvenile and sub-adult white sturgeon, via juvenile salmon bypass routes, from release into turbine gatewells to the bypass outfall exit</t>
  </si>
  <si>
    <t>Estimate survival of juvenile and sub-adult white sturgeon over the spillway from release into the spillway crest to the tailrace and tailrace exit</t>
  </si>
  <si>
    <t>Estimate survival of juvenile and sub-adult white sturgeon through turbines from release into a turbine-unit intake to the tailrace front roll and tailrace exit</t>
  </si>
  <si>
    <t xml:space="preserve">Assess Survival of Juvenile White Sturgeon During Downstream Passage at Selected Lower Columbia River Hydropower Projects </t>
  </si>
  <si>
    <t>STG-ODFW-15-1</t>
  </si>
  <si>
    <t>Compare the passage conditions results in 2015 to historical study results from the 2005 evaluation</t>
  </si>
  <si>
    <t>Measure RSW spillbay (spillbay 2) passage conditions after modification of the ogee chute and new deflector by releasing sensor fish at the high release location evaluated in 2005</t>
  </si>
  <si>
    <t>Measure RSW spillbay (spillbay 2) passage conditions after modification of the ogee chute and new deflector by releasing sensor fish at the low release location evaluated in 2005</t>
  </si>
  <si>
    <t>Post Construction Sensor Fish Evaluation of Ice Harbor Dam Spillbay 2 Ogee and Deflector Modification</t>
  </si>
  <si>
    <t>SPE-W-15-3</t>
  </si>
  <si>
    <t>Compare the 2015 direct injury and survival results to historical study results from the 2005 evaluation</t>
  </si>
  <si>
    <t>Estimate direct injury and survival of yearling Chinook salmon passing through Ice Harbor Dam Spillbay 2 (RSW bay) after modification of the ogee chute and deflector by direct releases of fish at the high release location evaluated in 2005 with the forebay at MOP.  (Sample sizes sufficient to estimate survival with a precision of ±3% @ 90% CI)</t>
  </si>
  <si>
    <t>Estimate direct injury and survival of yearling Chinook salmon passing through Ice Harbor Dam Spillbay 2 (RSW bay) after modification of the ogee chute and deflector by direct releases of fish at the low release location evaluated in 2005 with the forebay at MOP.  (Sample sizes sufficient to estimate survival with a precision of ±3% @ 90% CI)</t>
  </si>
  <si>
    <t>Overall Oregon gives this a 3 priority ranking.</t>
  </si>
  <si>
    <t>Post Construction Direct Injury Evaluation of Ice Harbor Dam Spillbay 2 Ogee and Deflector Modification</t>
  </si>
  <si>
    <t>SPE-W-15-2</t>
  </si>
  <si>
    <t xml:space="preserve">Project passage (forebay entrance line to tailrace exit) </t>
  </si>
  <si>
    <t>c</t>
  </si>
  <si>
    <t xml:space="preserve">Tailrace egress (passage to downstream hydraulic influence in the tailrace) </t>
  </si>
  <si>
    <t>b</t>
  </si>
  <si>
    <t xml:space="preserve">Forebay retention (upstream hydraulic influence of the dam to time of passage) </t>
  </si>
  <si>
    <t xml:space="preserve">Estimate passage timing </t>
  </si>
  <si>
    <t>Estimate passage distribution and standard passage efficiency metrics</t>
  </si>
  <si>
    <t xml:space="preserve">Forebay survival (forebay entrance to passage) </t>
  </si>
  <si>
    <t xml:space="preserve">Passage route survival (all available routes) </t>
  </si>
  <si>
    <t xml:space="preserve">Project passage (forebay entrance to tailrace exit) </t>
  </si>
  <si>
    <t xml:space="preserve">Estimate survival for the following zones of inference: </t>
  </si>
  <si>
    <t xml:space="preserve">Validate survival results through testing of survival model assumptions </t>
  </si>
  <si>
    <t>Estimate dam passage survival (sample sizes calculated to achieve a 95% CI of ±3.0%)</t>
  </si>
  <si>
    <t xml:space="preserve">NOTE: Defer ranking this project until after the IHR spill operation discussion. Oregon's does not support funding this project because of its inharent bias, inability to represent the population at large, over all cost, among other things; and give it the lowest priority ranking. </t>
  </si>
  <si>
    <t xml:space="preserve">Passage and Survival of Juvenile Salmonids at Ice Harbor Dam </t>
  </si>
  <si>
    <t xml:space="preserve">SPE-W-15-1 </t>
  </si>
  <si>
    <t>Compare powerhouse fallback to total fallback when the TSW is in operation (powerhouse vs. powerhouse +TSW) to determine if TSW spill increases fallback. Test for statistical (α = 0.05) and biological significance</t>
  </si>
  <si>
    <t>Compare TSW passage efficiency to powerhouse passage efficiency (α = 0.05)</t>
  </si>
  <si>
    <t>No specific turbine unit operations will be required</t>
  </si>
  <si>
    <t>The TSW should be operated in a block design to spill 10kcfs approximately 50% of the time during the  study period</t>
  </si>
  <si>
    <t xml:space="preserve">Operate one TSW at 10kcfs </t>
  </si>
  <si>
    <t>Estimate TSW and powerhouse passage efficiency (including bypass) for adult steelhead at McNary Dam using hydroacoustics during the fall and winter of 2014 – 2015 (September – March)</t>
  </si>
  <si>
    <t>This project will be implemented using FY14 funding; thus project was not ranked.</t>
  </si>
  <si>
    <t>Determine 3-D approach and behavior of acoustically-tagged adult lamprey at Ice Harbor Dams (using a subset of fish transported from the LCR).  Note: the intent of this objective is to determine the best location to build and install a lamprey fishway entrance passage structure and possible LPS.  Note: pending results from 2014 evaluation</t>
  </si>
  <si>
    <t>d</t>
  </si>
  <si>
    <t>Estimate adult lamprey upstream passage success rates, relative fishway route use, passage times, and fallback at IHR, LMN, LGO, LGR using radio-telemetry, HDX-PIT technology, and visual counts</t>
  </si>
  <si>
    <t>Identify passage problem areas within the adult fishways, e.g., turnaround or barriers, using active tags.</t>
  </si>
  <si>
    <t>Determine which ladder entrances attract the majority of migrating adult lamprey to aid in developing future entrance design modifications</t>
  </si>
  <si>
    <t>Estimate adult lamprey upstream passage success rates, relative fishway route use, passage times, and fallback rates at IHR, LMN, LGO, and LGR using Radio-telemetry and HDX-PIT tagged fish. Taking advantage of other adult lamprey studies using active tag methodologies, test fish for this proposed study will include lamprey previously radio- and pit-tagged for lower Columbia River lamprey modification evaluations (see LMP-P-13-1). Note: suitable sample sizes for this evaluation will be determined based on the 2014 evaluation results.</t>
  </si>
  <si>
    <t>D</t>
  </si>
  <si>
    <t>Evaluate adult salmon behavior in the vicinity of the prototype structure using the non-invasive technologies</t>
  </si>
  <si>
    <t>iv</t>
  </si>
  <si>
    <t>Estimate passage success, holding time, and passage route preference through baffle box section using HDX-PIT. Test fish will include lamprey previously pit-tagged for lower Columbia River lamprey modification evaluations (see LMP-P-13-1),  Note: As results from 2014 evaluation become available, we may add  a supplemental group captured and PIT-tagged at either BON or JDA</t>
  </si>
  <si>
    <t>iii</t>
  </si>
  <si>
    <t>Estimate adult lamprey upstream passage success rates, relative fishway route use, passage times, and fallback of adult lamprey at BON, TDA, JDA, MCN and Lower Snake River Dams using radio-telemetry, half-duplex (HDX) PIT technology, LPS counts, and visual counts, as appropriate (see LMP-P-13-1, this is a duplicate objective that includes both NWP and NWW projects)</t>
  </si>
  <si>
    <t>ii</t>
  </si>
  <si>
    <t>Evaluate adult lamprey behavior in the vicinity of the prototype structure using the non-invasive technologies</t>
  </si>
  <si>
    <t>Monitor the adult lamprey entrance structure at MCN fishway entrance SFE2. Monitoring will include investigation of distribution and behavior of adult lamprey and salmon attracted by the flow conditions through the new entrance structure</t>
  </si>
  <si>
    <t>Evaluate the lamprey behavior (and passage success) of the MCN entrance structure using underwater optical video and  DIDSON acoustic imaging, as well as Pit-Tagged, acoustic, or radio telemetry tagged fish from the lower Columbia River adult lamprey studies if available.</t>
  </si>
  <si>
    <t>2nd year evaluation</t>
  </si>
  <si>
    <t>Evaluation of Adult Lamprey Passage Behavior in Relation to Prototype McNary Dam South Shore Entrance Structure and Estimating Total Ladder Escapement Through McNary Dam</t>
  </si>
  <si>
    <t>In coordination with regional managers, develop a RME Plan for juvenile lamprey passage investigations</t>
  </si>
  <si>
    <t>Ranking of this project was deferred.</t>
  </si>
  <si>
    <t>Develop RME Plan to Guide Future Juvenile Lamprey Passage Investigations</t>
  </si>
  <si>
    <t>LMP-S-15-1</t>
  </si>
  <si>
    <t>Develop miniaturized transmitter for use in juvenile lamprey passage investigations</t>
  </si>
  <si>
    <t>Tag retention, swimming performance, tag effects once final tag size and shape has been determined.</t>
  </si>
  <si>
    <t>Materials, size, and shape criteria for a functional juvenile lamprey acoustic tag</t>
  </si>
  <si>
    <t>Tag battery life needed to effectively inform management decisions</t>
  </si>
  <si>
    <t>Size of juvenile lamprey to be used for dam passage evaluations</t>
  </si>
  <si>
    <t>Based on previous laboratory investigations and management needs, identify the biological criteria for a juvenile lamprey acoustic transmitter (tag).  Considerations shall include</t>
  </si>
  <si>
    <t>Develop Acoustic Transmitter for Juvenile Pacific Lamprey Passage Investigations</t>
  </si>
  <si>
    <t>LMP-P-15-1</t>
  </si>
  <si>
    <t>Determine appropriate concentrations of pheromones or other substances to be used in field settings, with the goal of optimizing collection efficiency without disrupting migration of lamprey that are not collected</t>
  </si>
  <si>
    <t>Evaluate efficacy of using juvenile lamprey pheromones or adult lamprey to guide adult Pacific lampreys to traps deployed in the Columbia River or an analogous location.</t>
  </si>
  <si>
    <t>Compare size (weight, length) and other physical characteristics of lamprey trapped below Bonneville Dam with those trapped in fishways</t>
  </si>
  <si>
    <t>Using appropriate telemetry tools, compare migration success of lamprey trapped below Bonneville Dam with those trapped in fishways</t>
  </si>
  <si>
    <t>Identify locations below Bonneville Dam (within hydraulic extent at River Mile 143.9 ) where adult Pacific lamprey may be effectively trapped. River mile 143.9 is up steam of Ives Island near the confluence with Moffet Creek. Consideration should be given to potential future installation of shore-based lamprey passage structures at identified trapping locations</t>
  </si>
  <si>
    <t>Evaluate various gear types and strategies for safe and efficient release and retrieval of adult Pacific lamprey trapping equipment.  Traps may be deployed via boats or from the shore</t>
  </si>
  <si>
    <t>Produce O&amp;M guide for all existing LPSs at BON and JDA.  These documents will serve as references for USACE project staff</t>
  </si>
  <si>
    <t>Provide detailed design drawings and design specification packages for all existing LPSs installed at BON to facilitate long-term operation and maintenance.  Each package should include a summary of key biological design criteria and considerations, in addition to the hydraulic, structural, mechanical, and electrical design features</t>
  </si>
  <si>
    <t>PLACEHOLDER (pending 2013 results):  BON Bradford Island Fish Ladder – Refuge box/cover along fishway floor immediately downstream of count station or in AWS channel.  Schedule: Winter 2013-14</t>
  </si>
  <si>
    <t>BON Bradford Island Fish Ladder – Install ramp to sill of picket leads at Bradford Island Fish Ladder count station to improve access to LPS; modify picket lead section closest to count slot to exclude lamprey from area behind crowder (3/4 in spacing).  Schedule: Winter 2013-14</t>
  </si>
  <si>
    <t>Complete other minor fishway modifications, as identified</t>
  </si>
  <si>
    <t>In coordination with USACE personnel, improve electrical and plumbing systems (as needed) for existing LPSs and similar structures.  Schedule:  Bradford Island Fish Ladder LPS, Winter 2013-14</t>
  </si>
  <si>
    <t>In coordination with USACE personnel, improve counting systems for existing LPSs and similar structures.  Schedule:  Bradford Island Fish Ladder LPS, Winter 2013-14.</t>
  </si>
  <si>
    <t>Modify pumps and pump intakes, as necessary, to meet juvenile salmon fry criteria.  Designs should be coordinated with project personnel to ensure maintenance needs are considered.  Schedule:  All existing LPSs, Winter 2013-14</t>
  </si>
  <si>
    <t>Modify new BON Cascades Island LPS exit section pipe to facilitate cleaning and inspections.  Schedule: Winter 2013-14</t>
  </si>
  <si>
    <t>JDA North Fish Ladder – Extend new entrance LPS to forebay or elsewhere in fishway, as appropriate.  Schedule:  Winter 2014-15 install.</t>
  </si>
  <si>
    <t>e</t>
  </si>
  <si>
    <t>BON Washington Shore Fish Ladder – Extend new flume system LPS to forebay.  Schedule: Winter 2014-15 install</t>
  </si>
  <si>
    <t>BON Washington Shore Fish Ladder – Channel between UMT junction and count station, as a means of reducing use of the serpentine weir section.  Schedule: Winter 2014-15 install.</t>
  </si>
  <si>
    <t xml:space="preserve"> BON Cascades Island Fish Ladder –New ramp to existing LPS, to be located along south wall of the fishway entrance area.  Schedule: Winter 2014-15 install.</t>
  </si>
  <si>
    <t>BON Cascades Island Fish Ladder – Auxiliary Water Supply Channel.  Schedule: Winter 2014-15 install</t>
  </si>
  <si>
    <t>Design and build adult lamprey passage systems that address known problem areas.  All new structures should include engineering drawings and design specifications; designs shall be coordinated with regional fish managers and project staff through the USACE technical lead (Tackley):</t>
  </si>
  <si>
    <t>Development of Adult Lamprey Passage Structures at Lower Columbia Dams</t>
  </si>
  <si>
    <t>John Day North Fish Ladder – Entrance and transition pool.  Placeholder pending 2013 results</t>
  </si>
  <si>
    <t>Bonneville Bradford Island Fish Ladder – A-Branch and B-Branch transition pools. *Requires installation of -beams in Winter 2013-14</t>
  </si>
  <si>
    <t>Bonneville WA Shore Fish Ladder - transition pool and lower ladder submerged orifices. Placeholder pending 2013 results</t>
  </si>
  <si>
    <t>Bonneville WA Shore Fish Ladder - Second Powerhouse (B2) junction pool. Placeholder pending 2013 results</t>
  </si>
  <si>
    <t>Bonneville WA Shore Fish Ladder - North Downstream Entrance.  Placeholder pending 2013 results</t>
  </si>
  <si>
    <t>Use acoustic imaging (DIDSON), video, or other alternative, non-invasive technologies to determine adult Pacific lamprey and other fish behavior in known problem areas and locations recently modified, including</t>
  </si>
  <si>
    <t>Combined objective (LMP-P-2012-4):  Utilizing historic RT and HDX-PIT data and other pertinent information, evaluate the relationship of environmental and operational variables to migration and passage behavior of adult lamprey at Lower Columbia dams</t>
  </si>
  <si>
    <t xml:space="preserve"> In collaboration with regional partners and in coordination with objectives described in LMP-P-2012-4, evaluate tributary use by lamprey tagged for Objective 1</t>
  </si>
  <si>
    <t>Estimate adult lamprey upstream passage success rates, relative fishway route use, passage times, and fallback of adult lamprey at BON, TDA, JDA, MCN and Lower Snake River Dams using radio-telemetry, acoustic, half-duplex PIT technology, LPS counts, and visual counts, as appropriate</t>
  </si>
  <si>
    <t>Continue to evaluate performance of LPS structures through monitoring of lamprey tagged for Objective 1 (above)</t>
  </si>
  <si>
    <t>Combined objective (LMP-W-13-1):  McNary South Ladder – Entrance prototype.  Schedule: 2014-16.</t>
  </si>
  <si>
    <t>John Day North Ladder – Entrance and Lower Ladder improvements.  Schedule: 2013-15</t>
  </si>
  <si>
    <t>Bonneville WA Shore (North Downstream Entrance) prototype Lamprey Flume System (LFS).  Schedule: 2013-15</t>
  </si>
  <si>
    <t>Evaluate recent and planned modifications to fishways, including:</t>
  </si>
  <si>
    <t>LMP-P-13-1</t>
  </si>
  <si>
    <t>Determine whether Pacific lamprey successfully spawn in the mainstem Columbia River, with particular emphasis on the reach between Bonneville and The Dalles dams.  Note:  For 2015, the goal for this objective would be to identify and evaluate a method for assessing mainstem production.</t>
  </si>
  <si>
    <t>Utilizing historic JSATS, RT, and HDX-PIT data and other pertinent information, evaluate the relationship of environmental and operational variables to migration behavior of adult lamprey in Lower Columbia River</t>
  </si>
  <si>
    <t>Bonneville Dam Powerhouse 2 tailrace</t>
  </si>
  <si>
    <t>Utilizing appropriate tools such as acoustic telemetry, acoustic cameras, and historic RT data, evaluate migration behavior and distribution of adult Pacific lamprey in dam tailrace environments</t>
  </si>
  <si>
    <t>Determine final fate (distribution, mortality, tributary use, etc) of adult Pacific lamprey that:  1) do not convert from BON to TDA and upstream dams (through IHR); 2) do not pass BON following release in BON tailrace</t>
  </si>
  <si>
    <t>Evaluate response of Pacific lamprey ammocoetes to simulated dewatering of rearing habitat.  Response variables may include survival, horizontal movement, and vertical movement.  Treatments should include varying durations and ramping rates</t>
  </si>
  <si>
    <t>Use existing hydraulic models, bathymetry data, and results from Objective 1 to map identified and potential mainstem rearing areas, with particular emphasis on marginal areas influenced by hydrosystem operations</t>
  </si>
  <si>
    <t>Use results from Objective 1 to estimate reach-specific potential production under current hydrosystem conditions and operations</t>
  </si>
  <si>
    <t>Describe seasonal changes in distribution and abundance of Pacific lamprey ammocoetes</t>
  </si>
  <si>
    <t>Estimate relative abundance of Pacific lamprey ammocoetes in identified rearing areas</t>
  </si>
  <si>
    <t>Describe location and physical characteristics (depth, bathymetry, substrate type, etc) of areas where ammocoetes are found, with particular emphasis on areas that are between minimum and maximum reservoir elevations</t>
  </si>
  <si>
    <t>Determine whether reservoirs (from Bonneville to Lower Granite) are occupied by ammocoetes</t>
  </si>
  <si>
    <t>ODFW expressed concern with method effectiveness and effects on other aquatic life.</t>
  </si>
  <si>
    <t>LMP-P-11-2</t>
  </si>
  <si>
    <t>Analysis:  Statistical comparison of indicator values between zones.  Analysis to consider ESU/DPS, hatchery vs. wild (unclipped), transported vs. in-river migrants</t>
  </si>
  <si>
    <t>Approach: (a) validate /verify methods to measure change in juvenile salmon fitness as a result of habitat restoration.  Investigate three biomarkers of fish condition (e.g., tissue synthesis and degradation, growth, and radioisotopes for habitat isolation).  Covariates of genetic stock ID, temperature and size will be examined.  (b) develop study design to support evidence based evaluation of juvenile salmon fitness relative to three zones: Bonneville Dam, tidal freshwater below the Willamette confluence, and lower estuary/mouth of the Columbia River; (c) coordinate study design with other mainstem sampling (e.g., Ledgerwood and Weitkamp)</t>
  </si>
  <si>
    <t>Indicators: life history diversity, fish condition, growth, diet, lipid content</t>
  </si>
  <si>
    <t>Landscape/Estuary Scale: Evaluate beneficial effects of habitat restoration on juvenile salmon</t>
  </si>
  <si>
    <t>Approach: before-after control / reference impact</t>
  </si>
  <si>
    <t>Indicators:  A combination of intensive (e.g., fish density, material flux), core (e.g., vegetation), and standard (e.g., temperature, water surface elevation, photos)</t>
  </si>
  <si>
    <t xml:space="preserve">Site Scale: Evaluate benefits of habitat restoration on juvenile salmon at two to four restoration sites (TBD).
- Indicators:  A combination of intensive (e.g., fish density, material flux), core (e.g., vegetation), and standard (e.g., temperature, water surface elevation, photos).
- Approach: before-after control / reference impact
</t>
  </si>
  <si>
    <t>Evaluating the Effectiveness of Habitat Restoration Actions in the Lower Columbia River and Estuary (LCRE)</t>
  </si>
  <si>
    <t>EST-P-15-01</t>
  </si>
  <si>
    <r>
      <t>Analysis:</t>
    </r>
    <r>
      <rPr>
        <b/>
        <sz val="12"/>
        <color theme="1"/>
        <rFont val="Calibri"/>
        <family val="2"/>
        <scheme val="minor"/>
      </rPr>
      <t xml:space="preserve"> </t>
    </r>
    <r>
      <rPr>
        <sz val="12"/>
        <color theme="1"/>
        <rFont val="Calibri"/>
        <family val="2"/>
        <scheme val="minor"/>
      </rPr>
      <t>Produce analysis and data query tools (including ERTG template data inputs)</t>
    </r>
  </si>
  <si>
    <t>Database Development: Make data exchange template tools available to stakeholders, develop data use protocols, populate the Oncor database (non-PNNL collected), develop automated data loading tools, sync with monitoringmethods.org and other regional databases, continue web interface</t>
  </si>
  <si>
    <t>Coordination: Coordinate with CEERP funding agencies and regional stakeholders to support management.  Provide analytical support to CEERP.  Initiate technology transfer</t>
  </si>
  <si>
    <t>OnCorDb - transfer technology to new std.</t>
  </si>
  <si>
    <t>Synthesis and Evaluation of Research, Monitoring and Evaluation (RME) Data in the Lower Columbia River and Estuary</t>
  </si>
  <si>
    <t>EST-P-12-01</t>
  </si>
  <si>
    <t>Determine the movement and fate of acoustic tagged bull trout overwintering in the main stem Snake and Columbia rivers. (placeholder for 2016)</t>
  </si>
  <si>
    <t>Capture and apply acoustic tags to migratory bull trout that are collected at juvenile bypass systems on the Snake River for subsequent tracking. (placeholder for 2016)</t>
  </si>
  <si>
    <t>Capture and apply acoustic tags to migratory bull trout emigrating out of the Tucannon Basin and into the mainstem Snake River for subsequent tracking. (placeholder for 2016)</t>
  </si>
  <si>
    <t>Capture and apply acoustic tags to migratory bull trout emigrating out of the Walla Walla Basin and into the mainstem Columbia River (McNary Pool) for subsequent tracking. (placeholder for 2016)</t>
  </si>
  <si>
    <t>PIT tag Tucannon Basin bull trout to support the acoustic research including maintaining a tagged population of bull trout for detection at the mainstem hydro projects, and to estimate migratory population size</t>
  </si>
  <si>
    <t>PIT tag Walla Walla Basin bull trout to support the acoustic research including maintaining a tagged population of bull trout for detection at Oasis, for detection at the mainstem hydro projects, and to estimate migratory population size</t>
  </si>
  <si>
    <t>PIT tag bull trout that are collected at juvenile bypass systems on the Snake River to track migratory/seasonal movement</t>
  </si>
  <si>
    <t>Objectives 4-7 defferd until dams are JSATs wired for PST's.</t>
  </si>
  <si>
    <t>Monitor and assess movements of Bull Trout in the Mainstem Columbia and Snake Rivers</t>
  </si>
  <si>
    <t xml:space="preserve">BT-W-10-2 </t>
  </si>
  <si>
    <t>Determine, using historical data, if juvenile fish collection has a latent mortality effect.</t>
  </si>
  <si>
    <t>Determine, using historical data, if juvenile bypass systems are selective for quantifiable traits (e.g., length, K, disease profile)</t>
  </si>
  <si>
    <t>TOM LORZ Please Review this Score.</t>
  </si>
  <si>
    <t>NOTE: Objective 2 added at request of IDFG. NOTE: Objective 2 has been conducted (Buchannon et al 2011) The Effect of Bypass Passage on Adult Returns of Salmon and Steelhead: An Analysis of PITTag Data Using the Program ROSTER</t>
  </si>
  <si>
    <t>Gatewell Residence Time (GRT): H0 = GRTupper15 = GRTmid14; HA = GRTupper15≠GRTmid14</t>
  </si>
  <si>
    <t>Fish Condition (FC): H0 = FCupper15 = FCmid14; HA = FCupper15≠FCmid14</t>
  </si>
  <si>
    <t>Compare treatment A against treatment B.  (sample sizes shall be calculated to detect a difference in fish condition of 3% at α = 0.05). (Placeholder pending results of CFD model validation, i.e. Objective 1)</t>
  </si>
  <si>
    <t xml:space="preserve">Unmodified Gatewell 14A at middle 1% operation.  </t>
  </si>
  <si>
    <t xml:space="preserve">Modified Gatewell 15A and upper 1% operation. 
</t>
  </si>
  <si>
    <t xml:space="preserve">3. Estimate Spring Creek NFH and Run of River fish condition (mortality, injury, and descaling) and gatewell residence time at the upper and middle 1% peak efficiency range under the following gatewell configurations in 15A and 14A.  (Placeholder pending results of CFD model validation, i.e. Objectives 1 &amp; 2)
</t>
  </si>
  <si>
    <t>Compare measurements of water velocity magnitude and turbulence intensity in unmodified gatewell 14A collected in 2013 and 2014 at operations representing low, mid, and high flows within the 1% peak efficiency range to measurements obtained as part of Objective 1</t>
  </si>
  <si>
    <t>Compare physical measurements of water velocity magnitude and turbulence intensity in modified gatewell 15A at operations representing low, mid, and high flows within the 1% peak efficiency range</t>
  </si>
  <si>
    <t>Evaluation of Fish condition and Gatewell Residence Time for Juvenile Salmonids in a Modified Gatewell at the Bonneville Dam’s Second Powerhouse</t>
  </si>
  <si>
    <t>BPS-P-15-1</t>
  </si>
  <si>
    <t>Implement Caspian tern social attraction and predation management efforts including, gull hazing, as warranted to facilitate establishment of Caspian tern colonies (Corps, Reclamation in conjuction with USFWS)</t>
  </si>
  <si>
    <t>Determine Caspian tern nesting chronology, weekly and peak colony size (index count), factors limiting colony success, and impact on other species of conservation concern (if warranted)</t>
  </si>
  <si>
    <t>Monitor and evaluate out-of-basin Caspian tern nesting colony site(s) developed as part of implementing Phase 2 of the IAPMP (if implemented in 2015). Efforts at Don Edwards will be conducted in conjunction with efforts described in AVS-P-08-02</t>
  </si>
  <si>
    <t>Compute diet composition of Caspian tern colonies on the Columbia Plateau based on 2004-2014 predation rate datasets.  In-situ detection or physical PIT-tag recovery will not be performed in 2015 for the purposes of calculating 2015 predation rates unless necessary to assess potential adaptive management efforts at incipient nesting colony locations in coordination with the respective landowner</t>
  </si>
  <si>
    <t>Assess inter-colony movements in the Columbia Plateau region based on leg band resighting efforts.  This objective to be limited in-scope and to be conducted as part of other efforts on the Columbia River Plateau.  Band resighting efforts at locations outside the Columbia River Plateau may be conducted by others not directly connected with implementation of the IAPMP (IAPMP, January 2014)</t>
  </si>
  <si>
    <t>Nesting chronology (e.g., index counts of nesting terns, by nesting colony site)</t>
  </si>
  <si>
    <t>Nesting habitat use (e.g., type of habitat used, colony area used by nesting terns (acreage), and nests/m2)</t>
  </si>
  <si>
    <t>Distribution and size of Caspian tern colonies within foraging distance of the mid-Columbia River and lower Snake River (BON to Chief Joe Dam, and to Lewiston, ID on the Snake River)</t>
  </si>
  <si>
    <t>Evaluate Caspian tern predation on salmonid smolts in the Columbia Plateau region including determination of:</t>
  </si>
  <si>
    <t xml:space="preserve">Implementation of the Inland Avian Predation Management Plan  </t>
  </si>
  <si>
    <t>AVS-W-14-1</t>
  </si>
  <si>
    <t>Perform a retrospective analysis of annual PIT recovery from the ESI double crested cormorant and Caspian tern colonies.  Analysis to include intra (weekly) and inter annual comparisons between in-river and transported juvenile salmonid ESU/DPSs within the period of record for which an adequate sample size exists.  Analysis to consider detection efficiency and deposition rates</t>
  </si>
  <si>
    <t>Execute action effectiveness monitoring per survival improvement targets set-forth in the Tern EIS and the Cormorant EIS.  Method: PIT tag recovery to estimate annual and weekly impacts at ESU/DPS scale</t>
  </si>
  <si>
    <t>NPCC would like to use JSATS survival study for this action effectiveness evaluation.</t>
  </si>
  <si>
    <t>Monitor and evaluate the effectiveness of implementation of Caspian tern and Double-crested cormorant management actions towards reducing juvenile salmon impacts in the Columbia River estuary</t>
  </si>
  <si>
    <t>AVS-P-15-01</t>
  </si>
  <si>
    <t>Monitor and evaluate out-of-basin Caspian tern nesting colony site(s) developed as part of implementing Phase 2 of the IAPMP (if implemented in 2015). Efforts at Don Edwards will be conducted in conjunction with efforts described in AVS-W-14-01</t>
  </si>
  <si>
    <t>Don Edwards NWR (SF Bay).  Monitor and evaluate tern nesting ecology (presence/absence, colony size) and reproductive success at Don Edwards NWR.  Document factors limiting reproductive success. Monitor other wildlife use.  Method: TBD.</t>
  </si>
  <si>
    <t>Task 1.6</t>
  </si>
  <si>
    <t>Malheur NWR.  Monitor and evaluate tern nesting ecology (presence/absence, colony size) and reproductive success at Malheur Lake annually thru 2016.  Document factors limiting reproductive success. Monitor other wildlife use.  Method: ground count surveys 2-4 times / week during the breeding season</t>
  </si>
  <si>
    <t>Task 1.5</t>
  </si>
  <si>
    <t>Sheepy Lake, lower Klamath Lake NWR.  Monitor and evaluate tern nesting ecology (presence/absence, colony size) at Sheepy Lake annually until 3 years after the proposed habitat acreage on ESI has been attained.  Method: limited aerial surveys and ground count surveys during breeding season (e.g., 3-4/year)</t>
  </si>
  <si>
    <t>Task 1.4</t>
  </si>
  <si>
    <t>East Link and Gold Dike, Summer Lake Wildlife Area.  Monitor and evaluate tern nesting ecology (presence/absence, colony size) at East Link and Gold Dike annually until 3 years after the proposed habitat acreage on ESI has been attained.  Method: limited aerial surveys and ground count surveys during breeding season (e.g., 3-4/year)</t>
  </si>
  <si>
    <t xml:space="preserve">Task 1.3 </t>
  </si>
  <si>
    <t>Tule Lake NWR.  Monitor and evaluate tern nesting ecology (presence/absence, colony size) and at Tule Lake NWR annually until 3 years after the proposed habitat acreage on ESI has been attained.  Method: limited aerial surveys and ground count surveys during breeding season (e.g., 3-4/year)</t>
  </si>
  <si>
    <t xml:space="preserve">Task 1.2 </t>
  </si>
  <si>
    <t>Crump Lake Wildlife Area.  Monitor tern nesting ecology (presence/absence, colony size) at Crump Lake annually until 3 years after the proposed habitat acreage on ESI has been attained.  Method: limited aerial surveys and ground count surveys during breeding season (e.g., 3-4/year)</t>
  </si>
  <si>
    <t>Task 1.1</t>
  </si>
  <si>
    <t xml:space="preserve">NOTE: This project was tentatively scored pending revision with additional details. </t>
  </si>
  <si>
    <t>Monitor and evaluate the effectiveness of management actions per the Caspian tern EIS</t>
  </si>
  <si>
    <t>Methods: Aerial, boat and ground-based surveys</t>
  </si>
  <si>
    <t>Monitoring to include estimation of Double-crested cormorant colony location and size in the ESI, CRE, Columbia Plateau and coastal estuaries of OR and WA during peak nesting period. *Study design to be determined based upon the adopted alternative in the Cormorant EIS</t>
  </si>
  <si>
    <t>Execute effectiveness monitoring per performance targets set-forth in the Cormorant EIS</t>
  </si>
  <si>
    <t>Monitoring to include documentation of direct and indirect take on Double-crested cormorants and other species of concern during active management</t>
  </si>
  <si>
    <t>Execute implementation/compliance monitoring</t>
  </si>
  <si>
    <t>Monitor and evaluate the effectiveness of management actions on Double-crested cormorants</t>
  </si>
  <si>
    <t>Evaluate adult passage effects due to alternative summer spill pattern and percent spill treatments designed to reduce adult salmon passage delay effects, as well as subyearling Chinook smolt egress rates, at Little Goose and Lower Granite dams, pending warrant and treatment agreement between SRWG, FFDRWG, and FPOM representatives.  i.e., Evaluate effects of reduced TSW spill operation and pattern in morning (ex: 0500-1100) on adult passage metrics, then bring TSW spill operation and pattern back up for juvenile passage in afternoon. Specific treatments TBD pending ERDC scaled model evaluation and ASW implementation date. Schedule: 2015-2016.</t>
  </si>
  <si>
    <t>Estimate tailrace delay, fallback, and passage metrics (including those related to FPP ladder operation criteria) of spring and fall Chinook salmon and steelhead at LGO, LMO, and LGR across the season for adults tagged at Ice Harbor (IHR). Continue to evaluate IHR trap for functionality and trapping/tagging effects with the new sort-by-code PIT detection. Schedule: 2015-2016</t>
  </si>
  <si>
    <t>Estimate conversion rates of PIT-tagged A- and B-run steelhead, spring/summer, and fall Chinook salmon for each reach between McNary (MCN) and Lower Granite (LGR) dams to identify where losses occur.  Schedule: 2015-2016</t>
  </si>
  <si>
    <t>Most want to defer this study until passage improvements are completed at Snake dams and JSATS arrays installed for performance evaluations.</t>
  </si>
  <si>
    <t>Adult Steelhead and Chinook salmon passage, survival, and conversion through the lower Snake River</t>
  </si>
  <si>
    <t xml:space="preserve">ADS-W-13-1 </t>
  </si>
  <si>
    <t xml:space="preserve">Evaluate passage survival with direct injury and passage efficiencies of winter passage treatments at Lower Granite Dam for steelhead: RSW spill vs deep spill vs turbine. </t>
  </si>
  <si>
    <t>Estimate relative upstream and downstream (fallback) route use of overwintering steelhead and early spring passing kelt at Lower Granite Dam or Little Goose Dam.</t>
  </si>
  <si>
    <t>Evaluate magnitude and temporal distribution of downstream movement and/or milling behavior at Lower Granite Dam or Little Goose Dam throughout the winter.</t>
  </si>
  <si>
    <t xml:space="preserve">Determine distribution of steelhead overwintering in the mainstem Snake River dams and their behavior with need to pass back downstream into tributaries they overshot.
</t>
  </si>
  <si>
    <t>Most want to defer this study until passage improvements are completed at Snake dams.</t>
  </si>
  <si>
    <t xml:space="preserve">Migration and Passage Behavior of Overwintering Summer Steelhead in the Snake River </t>
  </si>
  <si>
    <t>ODFW: a low priority because US v OR policy group has not agreed to evaluate this yet.</t>
  </si>
  <si>
    <t>Use PIT data, available information on hydro-operations, environmental factors, and harvest to develop a model that can be used to investigate the variables that affect conversion rates between dams. (*Placeholder pending review of 2013-14 results, objectives 1-6)</t>
  </si>
  <si>
    <t>Compare stock-specific conversion rates of known-source (in-river) UCR and Snake River spring- summer Chinook and steelhead</t>
  </si>
  <si>
    <t>Utilizing historic and current information, determine the influence of environmental, structural, and operational variables on Objectives 1-4. Schedule: 2013-2014.*</t>
  </si>
  <si>
    <t>Compare stock-specific straying and turnoff rates of known-source (in-river) UCR and Snake River spring-summer Chinook salmon</t>
  </si>
  <si>
    <t>Objectives 1-6 are ongoing; No Rank</t>
  </si>
  <si>
    <t>Estimate tributary straying and turnoff rates of spring-summer Chinook salmon and sockeye salmon.
Utilize fish tagged for Lower Columbia River dam post-construction evaluations (see ADS-P-13-1). Schedule: 2013-2014.* Optional tasks may include:</t>
  </si>
  <si>
    <t>Estimate potential benefits to Mid-Columbia steelhead population using VSP parameters.</t>
  </si>
  <si>
    <t>Compare conversion rates of adults migrating back downstream past McNary and The Dalles dams.</t>
  </si>
  <si>
    <t>Compare conversion rate (survival) of adult steelhead returning directly to tributaries from downstream dam detections to those that bypass, ascend McNary Dam, and migrate back downstream.</t>
  </si>
  <si>
    <t>Estimate the survival and successful return of adult steelhead migrating back downstream at McNary Dam using PIT detection during the fall and winter of 2014–2015 and spring of 2015 (September–May)</t>
  </si>
  <si>
    <t>Mid-Columbia tributaries</t>
  </si>
  <si>
    <t>TSW-RSW PIT tag detection</t>
  </si>
  <si>
    <t>Improve PIT detection capabilities</t>
  </si>
  <si>
    <t>The purpose of this analysis is to provide the scope (how many fish and when?, final fate) of steelhead overshooting tributaries within the FCRPs; including McNary Dam, Little Goose and Lower Granite Dam. This information is intended to provide baseline information for future evaluations to determine if the success of overshoots returning to natal tributaries can be determined once Spillways can be fitted with PIT Tag detection antennas and tributary PIT antenna systems come online. This information would also provide the timing of these events such that future management actions and studies can be determined.</t>
  </si>
  <si>
    <t xml:space="preserve">Conduct a retrospective analysis of PIT Tag data for adult steelhead overshooting, dowstream migrating and subsequent detection in natal tributaries (if wired/if possible) within the FCRPS. </t>
  </si>
  <si>
    <t>Was ADS-ODFW-15-1</t>
  </si>
  <si>
    <t>Defer objective 2a until electronic PIT detection issues resolved at LWG spillway; defer field study until retrospective analysis of existing PIT tag data is completed. Objective 1 is a new objective based upon meeting discussions, other objectives were re-ordered. One Pager revised and distributed with as a Final SUmmary.</t>
  </si>
  <si>
    <t xml:space="preserve">Retrospective Analysis of PIT tag data of McNary Dam Adult Steelhead Passage, Overshoot,  &amp; Survival </t>
  </si>
  <si>
    <t>ADS-S-15-1</t>
  </si>
  <si>
    <t>WDFW</t>
  </si>
  <si>
    <t>McNary and Snake River Adult Migration Studies</t>
  </si>
  <si>
    <t>Link to FY15 Work Plan</t>
  </si>
  <si>
    <t>FY2015 PBUD - $69.0 M FCRPS and Willamette, $2.0 M Lamprey</t>
  </si>
  <si>
    <t>FY2015 House Report - $69.0 M FCRPS and Willamette, $2.0 M Lamprey</t>
  </si>
  <si>
    <t>ADS_S_15_1_ADS_S_13_1_ADS_W_13_1</t>
  </si>
  <si>
    <t>Current budget only accounts for on-going work (LMO Adult PIT electrical, close out of existing work)</t>
  </si>
  <si>
    <t>Coordination of spill operation in-progress</t>
  </si>
  <si>
    <t>EST_P_12_01_EST_P_15_01</t>
  </si>
  <si>
    <t>SPE_W_15_1</t>
  </si>
  <si>
    <t>TSP_W_15_1</t>
  </si>
  <si>
    <t>SPE_W_15_2_SPE_W_15_3</t>
  </si>
  <si>
    <t>ASW Contract has been terminated.  NWW negotiating final settlement and is evaluating costs to re-solicit.</t>
  </si>
  <si>
    <t>Assumes that NOAA test results are positive and NWW can move forward with design sometime in FY15.</t>
  </si>
  <si>
    <t xml:space="preserve">Performance Verification Monitoring (Electrical Upgrades to Support Future Evaluations) </t>
  </si>
  <si>
    <t>Oversight of Study Task Order to be awarded in summer FY14</t>
  </si>
  <si>
    <t>Various FCRPS</t>
  </si>
  <si>
    <t xml:space="preserve">INITIAL REMARKS </t>
  </si>
  <si>
    <t>Agency Remarks During Ranking</t>
  </si>
  <si>
    <t>SCT 2015 Average score</t>
  </si>
  <si>
    <t>Spillway Weir Boat Barrier (Design)</t>
  </si>
  <si>
    <t>Lamprey (NWW/NWP)</t>
  </si>
  <si>
    <t>BPS_P_15_1</t>
  </si>
  <si>
    <t>AVS_W_14_1</t>
  </si>
  <si>
    <t>AVS_P_15_01</t>
  </si>
  <si>
    <t>AVS_P_08_01_AVS_P_08_02</t>
  </si>
  <si>
    <t>Adjustable Spillway Weir II (Re-Solicitation)</t>
  </si>
  <si>
    <t>Version 2.0</t>
  </si>
  <si>
    <t xml:space="preserve">FY2015 Senate Report - - $69.0 M FCRPS and Willamette, $2.0 M Lamprey </t>
  </si>
  <si>
    <t>FY 2015 Work Plan - TBD</t>
  </si>
  <si>
    <t>18A</t>
  </si>
  <si>
    <t xml:space="preserve">Post Construction Evaluation - Adult Ladder Temperature Measures </t>
  </si>
  <si>
    <t>Added per FFDRWG Discussion on 21 August</t>
  </si>
</sst>
</file>

<file path=xl/styles.xml><?xml version="1.0" encoding="utf-8"?>
<styleSheet xmlns="http://schemas.openxmlformats.org/spreadsheetml/2006/main">
  <numFmts count="2">
    <numFmt numFmtId="164" formatCode="[$-409]mmmm\ d\,\ yyyy;@"/>
    <numFmt numFmtId="165" formatCode="0.0"/>
  </numFmts>
  <fonts count="20">
    <font>
      <sz val="10"/>
      <color theme="1"/>
      <name val="Arial"/>
      <family val="2"/>
    </font>
    <font>
      <b/>
      <sz val="10"/>
      <color theme="1"/>
      <name val="Arial"/>
      <family val="2"/>
    </font>
    <font>
      <b/>
      <sz val="10"/>
      <name val="Arial"/>
      <family val="2"/>
    </font>
    <font>
      <sz val="10"/>
      <name val="Arial"/>
      <family val="2"/>
    </font>
    <font>
      <b/>
      <sz val="16"/>
      <color theme="1"/>
      <name val="Arial"/>
      <family val="2"/>
    </font>
    <font>
      <sz val="10"/>
      <color theme="1"/>
      <name val="Arial"/>
      <family val="2"/>
    </font>
    <font>
      <i/>
      <sz val="10"/>
      <name val="Arial"/>
      <family val="2"/>
    </font>
    <font>
      <strike/>
      <sz val="10"/>
      <color theme="1"/>
      <name val="Arial"/>
      <family val="2"/>
    </font>
    <font>
      <strike/>
      <sz val="10"/>
      <name val="Arial"/>
      <family val="2"/>
    </font>
    <font>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6"/>
      <name val="Calibri"/>
      <family val="2"/>
      <scheme val="minor"/>
    </font>
    <font>
      <u/>
      <sz val="11"/>
      <color theme="10"/>
      <name val="Calibri"/>
      <family val="2"/>
    </font>
    <font>
      <sz val="12"/>
      <name val="Calibri"/>
      <family val="2"/>
      <scheme val="minor"/>
    </font>
    <font>
      <u/>
      <sz val="12"/>
      <color theme="10"/>
      <name val="Calibri"/>
      <family val="2"/>
    </font>
    <font>
      <u/>
      <sz val="12"/>
      <color theme="1"/>
      <name val="Calibri"/>
      <family val="2"/>
      <scheme val="minor"/>
    </font>
    <font>
      <u/>
      <sz val="12"/>
      <color theme="10"/>
      <name val="Calibri"/>
      <family val="2"/>
      <scheme val="minor"/>
    </font>
    <font>
      <b/>
      <sz val="16"/>
      <color theme="1"/>
      <name val="Calibri"/>
      <family val="2"/>
      <scheme val="minor"/>
    </font>
  </fonts>
  <fills count="20">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rgb="FF6699FF"/>
      </patternFill>
    </fill>
    <fill>
      <patternFill patternType="solid">
        <fgColor theme="3" tint="0.59999389629810485"/>
        <bgColor theme="3" tint="0.59996337778862885"/>
      </patternFill>
    </fill>
    <fill>
      <patternFill patternType="solid">
        <fgColor theme="4" tint="0.39997558519241921"/>
        <bgColor theme="3" tint="0.59996337778862885"/>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59996337778862885"/>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right style="medium">
        <color auto="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bottom/>
      <diagonal/>
    </border>
    <border>
      <left style="thin">
        <color theme="0" tint="-0.24994659260841701"/>
      </left>
      <right style="thin">
        <color theme="0" tint="-0.24994659260841701"/>
      </right>
      <top/>
      <bottom/>
      <diagonal/>
    </border>
    <border>
      <left style="medium">
        <color auto="1"/>
      </left>
      <right style="thin">
        <color theme="0" tint="-0.24994659260841701"/>
      </right>
      <top style="thin">
        <color theme="0" tint="-0.24994659260841701"/>
      </top>
      <bottom/>
      <diagonal/>
    </border>
    <border>
      <left style="thin">
        <color indexed="64"/>
      </left>
      <right style="thin">
        <color indexed="64"/>
      </right>
      <top style="thin">
        <color indexed="64"/>
      </top>
      <bottom/>
      <diagonal/>
    </border>
    <border>
      <left/>
      <right style="thin">
        <color theme="0" tint="-0.24994659260841701"/>
      </right>
      <top style="medium">
        <color auto="1"/>
      </top>
      <bottom style="thin">
        <color theme="0" tint="-0.24994659260841701"/>
      </bottom>
      <diagonal/>
    </border>
    <border>
      <left style="medium">
        <color indexed="64"/>
      </left>
      <right/>
      <top/>
      <bottom/>
      <diagonal/>
    </border>
    <border>
      <left/>
      <right style="thin">
        <color indexed="64"/>
      </right>
      <top style="thin">
        <color indexed="64"/>
      </top>
      <bottom/>
      <diagonal/>
    </border>
    <border>
      <left style="thin">
        <color theme="0" tint="-0.24994659260841701"/>
      </left>
      <right style="medium">
        <color auto="1"/>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4">
    <xf numFmtId="0" fontId="0" fillId="0" borderId="0"/>
    <xf numFmtId="164" fontId="5" fillId="0" borderId="0"/>
    <xf numFmtId="0" fontId="9" fillId="0" borderId="0"/>
    <xf numFmtId="0" fontId="14" fillId="0" borderId="0" applyNumberFormat="0" applyFill="0" applyBorder="0" applyAlignment="0" applyProtection="0">
      <alignment vertical="top"/>
      <protection locked="0"/>
    </xf>
  </cellStyleXfs>
  <cellXfs count="212">
    <xf numFmtId="0" fontId="0" fillId="0" borderId="0" xfId="0"/>
    <xf numFmtId="0" fontId="0" fillId="0" borderId="0" xfId="0" applyAlignment="1">
      <alignment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wrapText="1"/>
    </xf>
    <xf numFmtId="3" fontId="0" fillId="0" borderId="0" xfId="0" applyNumberFormat="1"/>
    <xf numFmtId="0" fontId="1" fillId="5" borderId="1" xfId="0" applyFont="1" applyFill="1" applyBorder="1" applyAlignment="1">
      <alignment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xf>
    <xf numFmtId="3" fontId="1" fillId="5" borderId="1" xfId="0" applyNumberFormat="1" applyFont="1" applyFill="1" applyBorder="1"/>
    <xf numFmtId="164" fontId="1" fillId="0" borderId="0" xfId="0" applyNumberFormat="1" applyFont="1" applyAlignment="1">
      <alignment horizontal="left" wrapText="1"/>
    </xf>
    <xf numFmtId="0" fontId="4" fillId="0" borderId="0" xfId="0" applyFont="1" applyAlignment="1"/>
    <xf numFmtId="3" fontId="0" fillId="0" borderId="1" xfId="0" applyNumberFormat="1" applyFill="1" applyBorder="1"/>
    <xf numFmtId="0" fontId="3" fillId="0" borderId="1" xfId="0" applyFont="1" applyFill="1" applyBorder="1" applyAlignment="1">
      <alignment horizontal="left" vertical="top" wrapText="1"/>
    </xf>
    <xf numFmtId="0" fontId="0" fillId="0" borderId="0" xfId="0" applyBorder="1" applyAlignment="1">
      <alignment wrapText="1"/>
    </xf>
    <xf numFmtId="0" fontId="0" fillId="0" borderId="0" xfId="0" applyBorder="1"/>
    <xf numFmtId="0" fontId="0" fillId="0" borderId="5" xfId="0" applyBorder="1" applyAlignment="1">
      <alignment wrapText="1"/>
    </xf>
    <xf numFmtId="0" fontId="0" fillId="0" borderId="5" xfId="0" applyBorder="1"/>
    <xf numFmtId="0" fontId="2" fillId="8" borderId="1" xfId="0" applyFont="1" applyFill="1" applyBorder="1" applyAlignment="1">
      <alignment wrapText="1"/>
    </xf>
    <xf numFmtId="0" fontId="2" fillId="9" borderId="1" xfId="0" applyFont="1" applyFill="1" applyBorder="1" applyAlignment="1">
      <alignment horizontal="center" wrapText="1"/>
    </xf>
    <xf numFmtId="0" fontId="0" fillId="7" borderId="0" xfId="0" applyFill="1"/>
    <xf numFmtId="0" fontId="0" fillId="7" borderId="3" xfId="0" applyFill="1" applyBorder="1"/>
    <xf numFmtId="0" fontId="0" fillId="11" borderId="3" xfId="0" applyFill="1" applyBorder="1" applyAlignment="1">
      <alignment horizontal="center"/>
    </xf>
    <xf numFmtId="0" fontId="0" fillId="10" borderId="3" xfId="0" applyFill="1" applyBorder="1" applyAlignment="1">
      <alignment horizontal="center"/>
    </xf>
    <xf numFmtId="3" fontId="0" fillId="0" borderId="6" xfId="0" applyNumberFormat="1" applyFill="1" applyBorder="1"/>
    <xf numFmtId="0" fontId="0" fillId="7" borderId="2" xfId="0" applyFill="1" applyBorder="1"/>
    <xf numFmtId="0" fontId="0" fillId="11" borderId="3" xfId="0" applyFill="1" applyBorder="1"/>
    <xf numFmtId="0" fontId="0" fillId="7" borderId="4" xfId="0" applyFill="1" applyBorder="1"/>
    <xf numFmtId="3" fontId="0" fillId="0" borderId="1" xfId="0" applyNumberFormat="1" applyFill="1" applyBorder="1" applyAlignment="1">
      <alignment horizontal="center"/>
    </xf>
    <xf numFmtId="0" fontId="0" fillId="5" borderId="3" xfId="0" applyFill="1" applyBorder="1" applyAlignment="1">
      <alignment horizontal="center"/>
    </xf>
    <xf numFmtId="0" fontId="0" fillId="0" borderId="0" xfId="0" applyAlignment="1">
      <alignment horizontal="center"/>
    </xf>
    <xf numFmtId="0" fontId="0" fillId="7" borderId="3" xfId="0" applyFill="1" applyBorder="1" applyAlignment="1">
      <alignment horizontal="center"/>
    </xf>
    <xf numFmtId="0" fontId="0" fillId="12" borderId="3" xfId="0" applyFill="1" applyBorder="1" applyAlignment="1">
      <alignment horizontal="center"/>
    </xf>
    <xf numFmtId="0" fontId="6" fillId="0" borderId="1" xfId="0" applyFont="1" applyFill="1" applyBorder="1" applyAlignment="1">
      <alignment horizontal="center" vertical="top"/>
    </xf>
    <xf numFmtId="0" fontId="0" fillId="0" borderId="1" xfId="0" applyFill="1" applyBorder="1" applyAlignment="1">
      <alignment horizontal="center"/>
    </xf>
    <xf numFmtId="0" fontId="3" fillId="0" borderId="1" xfId="0" applyFont="1" applyFill="1" applyBorder="1" applyAlignment="1">
      <alignment wrapText="1"/>
    </xf>
    <xf numFmtId="0" fontId="0" fillId="0" borderId="1" xfId="0" applyFill="1" applyBorder="1" applyAlignment="1">
      <alignment wrapText="1"/>
    </xf>
    <xf numFmtId="0" fontId="5" fillId="0" borderId="1" xfId="1" applyNumberFormat="1" applyFill="1" applyBorder="1" applyAlignment="1">
      <alignment wrapText="1"/>
    </xf>
    <xf numFmtId="3" fontId="5" fillId="0" borderId="1" xfId="1" applyNumberFormat="1" applyFill="1" applyBorder="1"/>
    <xf numFmtId="0" fontId="0" fillId="0" borderId="1" xfId="0" applyFill="1" applyBorder="1" applyAlignment="1">
      <alignment horizontal="center" wrapText="1"/>
    </xf>
    <xf numFmtId="3" fontId="3" fillId="0" borderId="1" xfId="0" applyNumberFormat="1" applyFont="1" applyFill="1" applyBorder="1" applyAlignment="1">
      <alignment horizontal="center"/>
    </xf>
    <xf numFmtId="3" fontId="0" fillId="7" borderId="3" xfId="0" applyNumberFormat="1" applyFill="1" applyBorder="1"/>
    <xf numFmtId="0" fontId="8" fillId="0" borderId="1" xfId="0" applyFont="1" applyFill="1" applyBorder="1" applyAlignment="1">
      <alignment horizontal="center" vertical="top"/>
    </xf>
    <xf numFmtId="0" fontId="7" fillId="0" borderId="1" xfId="0" applyFont="1" applyFill="1" applyBorder="1" applyAlignment="1">
      <alignment horizontal="center"/>
    </xf>
    <xf numFmtId="0" fontId="2" fillId="9" borderId="2" xfId="0" applyFont="1" applyFill="1" applyBorder="1" applyAlignment="1">
      <alignment wrapText="1"/>
    </xf>
    <xf numFmtId="0" fontId="0" fillId="7" borderId="1" xfId="0" applyFill="1" applyBorder="1" applyAlignment="1">
      <alignment wrapText="1"/>
    </xf>
    <xf numFmtId="0" fontId="11" fillId="13" borderId="10" xfId="2" applyFont="1" applyFill="1" applyBorder="1" applyAlignment="1">
      <alignment horizontal="center" vertical="center" textRotation="90"/>
    </xf>
    <xf numFmtId="0" fontId="11" fillId="0" borderId="11" xfId="2" applyFont="1" applyBorder="1" applyAlignment="1">
      <alignment horizontal="center" vertical="center" textRotation="90"/>
    </xf>
    <xf numFmtId="0" fontId="11" fillId="13" borderId="11" xfId="2" applyFont="1" applyFill="1" applyBorder="1" applyAlignment="1">
      <alignment horizontal="center" vertical="center" textRotation="90"/>
    </xf>
    <xf numFmtId="0" fontId="11" fillId="14" borderId="12" xfId="2" applyFont="1" applyFill="1" applyBorder="1" applyAlignment="1">
      <alignment horizontal="center" vertical="center" textRotation="90"/>
    </xf>
    <xf numFmtId="0" fontId="11" fillId="0" borderId="7" xfId="2" applyFont="1" applyBorder="1" applyAlignment="1">
      <alignment horizontal="center" vertical="center" wrapText="1"/>
    </xf>
    <xf numFmtId="0" fontId="12" fillId="0" borderId="0" xfId="2" applyFont="1" applyAlignment="1">
      <alignment horizontal="center" vertical="center"/>
    </xf>
    <xf numFmtId="0" fontId="1" fillId="0" borderId="0" xfId="0" applyFont="1" applyBorder="1" applyAlignment="1">
      <alignment wrapText="1"/>
    </xf>
    <xf numFmtId="0" fontId="1" fillId="11" borderId="3" xfId="0" applyFont="1" applyFill="1" applyBorder="1" applyAlignment="1">
      <alignment horizontal="left" wrapText="1"/>
    </xf>
    <xf numFmtId="0" fontId="1" fillId="0" borderId="0" xfId="0" applyFont="1" applyFill="1" applyBorder="1" applyAlignment="1">
      <alignment wrapText="1"/>
    </xf>
    <xf numFmtId="165" fontId="0" fillId="0" borderId="1" xfId="0" applyNumberFormat="1" applyBorder="1" applyAlignment="1">
      <alignment horizontal="center"/>
    </xf>
    <xf numFmtId="3" fontId="7" fillId="0" borderId="1" xfId="0" applyNumberFormat="1" applyFont="1" applyFill="1" applyBorder="1" applyAlignment="1">
      <alignment horizontal="center"/>
    </xf>
    <xf numFmtId="0" fontId="7" fillId="0" borderId="1" xfId="0" applyFont="1" applyFill="1" applyBorder="1" applyAlignment="1">
      <alignment horizontal="center" wrapText="1"/>
    </xf>
    <xf numFmtId="3" fontId="5" fillId="0" borderId="6" xfId="1" applyNumberFormat="1" applyFill="1" applyBorder="1"/>
    <xf numFmtId="0" fontId="0" fillId="0" borderId="28" xfId="0" applyFill="1" applyBorder="1" applyAlignment="1">
      <alignment horizontal="center"/>
    </xf>
    <xf numFmtId="0" fontId="0" fillId="7" borderId="3" xfId="0" applyFill="1" applyBorder="1" applyAlignment="1">
      <alignment wrapText="1"/>
    </xf>
    <xf numFmtId="3" fontId="5" fillId="0" borderId="6" xfId="1" applyNumberFormat="1" applyFill="1" applyBorder="1" applyAlignment="1"/>
    <xf numFmtId="0" fontId="0" fillId="11" borderId="1" xfId="0" applyFill="1" applyBorder="1"/>
    <xf numFmtId="0" fontId="3" fillId="0" borderId="1" xfId="0" applyFont="1" applyFill="1" applyBorder="1" applyAlignment="1">
      <alignment horizontal="center"/>
    </xf>
    <xf numFmtId="0" fontId="1" fillId="11" borderId="1" xfId="0" applyFont="1" applyFill="1" applyBorder="1" applyAlignment="1">
      <alignment horizontal="left" wrapText="1"/>
    </xf>
    <xf numFmtId="0" fontId="0" fillId="11" borderId="6" xfId="0" applyFill="1" applyBorder="1" applyAlignment="1">
      <alignment horizontal="center"/>
    </xf>
    <xf numFmtId="0" fontId="0" fillId="7" borderId="1" xfId="0" applyFill="1" applyBorder="1" applyAlignment="1">
      <alignment horizontal="center"/>
    </xf>
    <xf numFmtId="0" fontId="0" fillId="0" borderId="28" xfId="0" applyFill="1" applyBorder="1" applyAlignment="1">
      <alignment wrapText="1"/>
    </xf>
    <xf numFmtId="0" fontId="0" fillId="0" borderId="4" xfId="0" applyBorder="1"/>
    <xf numFmtId="0" fontId="0" fillId="0" borderId="4" xfId="0" applyFill="1" applyBorder="1"/>
    <xf numFmtId="0" fontId="0" fillId="0" borderId="4" xfId="0" applyFill="1" applyBorder="1" applyAlignment="1"/>
    <xf numFmtId="0" fontId="0" fillId="0" borderId="31" xfId="0" applyFill="1" applyBorder="1"/>
    <xf numFmtId="0" fontId="0" fillId="0" borderId="1" xfId="0" applyBorder="1" applyAlignment="1">
      <alignment horizontal="center"/>
    </xf>
    <xf numFmtId="3" fontId="3" fillId="0" borderId="1" xfId="1" applyNumberFormat="1" applyFont="1" applyFill="1" applyBorder="1"/>
    <xf numFmtId="165" fontId="0" fillId="0" borderId="1" xfId="0" applyNumberFormat="1" applyFill="1" applyBorder="1" applyAlignment="1">
      <alignment horizontal="center"/>
    </xf>
    <xf numFmtId="165" fontId="0" fillId="0" borderId="28" xfId="0" applyNumberFormat="1" applyFill="1" applyBorder="1" applyAlignment="1">
      <alignment horizontal="center"/>
    </xf>
    <xf numFmtId="3" fontId="0" fillId="0" borderId="3" xfId="0" applyNumberFormat="1" applyFill="1" applyBorder="1"/>
    <xf numFmtId="165" fontId="0" fillId="0" borderId="3" xfId="0" applyNumberFormat="1" applyFill="1" applyBorder="1" applyAlignment="1">
      <alignment horizontal="center"/>
    </xf>
    <xf numFmtId="3" fontId="1" fillId="5" borderId="1" xfId="0" applyNumberFormat="1" applyFont="1"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center" wrapText="1"/>
    </xf>
    <xf numFmtId="0" fontId="0" fillId="5" borderId="1" xfId="0" applyFill="1"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wrapText="1"/>
    </xf>
    <xf numFmtId="3" fontId="1" fillId="5" borderId="6" xfId="0" applyNumberFormat="1" applyFont="1" applyFill="1" applyBorder="1"/>
    <xf numFmtId="0" fontId="12" fillId="0" borderId="0" xfId="2" applyFont="1" applyFill="1"/>
    <xf numFmtId="0" fontId="12" fillId="0" borderId="0" xfId="2" applyFont="1" applyFill="1" applyAlignment="1">
      <alignment horizontal="left" vertical="top" wrapText="1"/>
    </xf>
    <xf numFmtId="0" fontId="12" fillId="0" borderId="0" xfId="2" applyFont="1" applyFill="1" applyAlignment="1">
      <alignment horizontal="center" vertical="center"/>
    </xf>
    <xf numFmtId="0" fontId="12" fillId="0" borderId="0" xfId="2" applyFont="1" applyAlignment="1">
      <alignment vertical="center" wrapText="1"/>
    </xf>
    <xf numFmtId="0" fontId="12" fillId="0" borderId="0" xfId="2" applyFont="1" applyAlignment="1">
      <alignment horizontal="center" vertical="center" wrapText="1"/>
    </xf>
    <xf numFmtId="0" fontId="12" fillId="0" borderId="0" xfId="2" applyFont="1"/>
    <xf numFmtId="0" fontId="12" fillId="0" borderId="23" xfId="2" applyFont="1" applyBorder="1" applyAlignment="1">
      <alignment horizontal="left" vertical="top" wrapText="1"/>
    </xf>
    <xf numFmtId="165" fontId="11" fillId="14" borderId="32" xfId="2" applyNumberFormat="1" applyFont="1" applyFill="1" applyBorder="1" applyAlignment="1">
      <alignment horizontal="center" vertical="center"/>
    </xf>
    <xf numFmtId="0" fontId="12" fillId="13" borderId="22" xfId="2" applyFont="1" applyFill="1" applyBorder="1" applyAlignment="1">
      <alignment horizontal="center" vertical="center"/>
    </xf>
    <xf numFmtId="0" fontId="12" fillId="0" borderId="22" xfId="2" applyFont="1" applyBorder="1" applyAlignment="1">
      <alignment horizontal="center" vertical="center"/>
    </xf>
    <xf numFmtId="0" fontId="12" fillId="0" borderId="22" xfId="2" applyFont="1" applyBorder="1" applyAlignment="1">
      <alignment vertical="center" wrapText="1"/>
    </xf>
    <xf numFmtId="0" fontId="12" fillId="0" borderId="22" xfId="2" applyFont="1" applyBorder="1" applyAlignment="1">
      <alignment horizontal="center" vertical="center" wrapText="1"/>
    </xf>
    <xf numFmtId="0" fontId="15" fillId="0" borderId="21" xfId="2" applyFont="1" applyFill="1" applyBorder="1" applyAlignment="1">
      <alignment vertical="center"/>
    </xf>
    <xf numFmtId="165" fontId="11" fillId="14" borderId="18" xfId="2" applyNumberFormat="1" applyFont="1" applyFill="1" applyBorder="1" applyAlignment="1">
      <alignment horizontal="center" vertical="center"/>
    </xf>
    <xf numFmtId="0" fontId="12" fillId="13" borderId="17" xfId="2" applyFont="1" applyFill="1" applyBorder="1" applyAlignment="1">
      <alignment horizontal="center" vertical="center"/>
    </xf>
    <xf numFmtId="0" fontId="12" fillId="0" borderId="17" xfId="2" applyFont="1" applyBorder="1" applyAlignment="1">
      <alignment horizontal="center" vertical="center"/>
    </xf>
    <xf numFmtId="0" fontId="12" fillId="0" borderId="17" xfId="2" applyNumberFormat="1" applyFont="1" applyBorder="1" applyAlignment="1">
      <alignment vertical="center" wrapText="1"/>
    </xf>
    <xf numFmtId="0" fontId="12" fillId="0" borderId="17" xfId="2" applyFont="1" applyBorder="1" applyAlignment="1">
      <alignment horizontal="center" vertical="center" wrapText="1"/>
    </xf>
    <xf numFmtId="0" fontId="15" fillId="0" borderId="27" xfId="2" applyFont="1" applyFill="1" applyBorder="1" applyAlignment="1">
      <alignment vertical="center"/>
    </xf>
    <xf numFmtId="0" fontId="12" fillId="0" borderId="17" xfId="2" applyFont="1" applyBorder="1" applyAlignment="1">
      <alignment vertical="center" wrapText="1"/>
    </xf>
    <xf numFmtId="0" fontId="15" fillId="0" borderId="19" xfId="2" applyFont="1" applyFill="1" applyBorder="1" applyAlignment="1">
      <alignment vertical="center"/>
    </xf>
    <xf numFmtId="0" fontId="16" fillId="0" borderId="30" xfId="3" applyFont="1" applyBorder="1" applyAlignment="1" applyProtection="1"/>
    <xf numFmtId="0" fontId="12" fillId="16" borderId="17" xfId="2" applyFont="1" applyFill="1" applyBorder="1" applyAlignment="1">
      <alignment horizontal="center" vertical="center"/>
    </xf>
    <xf numFmtId="0" fontId="11" fillId="16" borderId="17" xfId="2" applyFont="1" applyFill="1" applyBorder="1" applyAlignment="1">
      <alignment horizontal="left" vertical="center" wrapText="1"/>
    </xf>
    <xf numFmtId="0" fontId="10" fillId="16" borderId="30" xfId="2" applyFont="1" applyFill="1" applyBorder="1" applyAlignment="1">
      <alignment horizontal="center" vertical="center"/>
    </xf>
    <xf numFmtId="0" fontId="12" fillId="16" borderId="33" xfId="2" applyFont="1" applyFill="1" applyBorder="1" applyAlignment="1">
      <alignment horizontal="center" vertical="center" wrapText="1"/>
    </xf>
    <xf numFmtId="0" fontId="12" fillId="16" borderId="24" xfId="2" applyFont="1" applyFill="1" applyBorder="1" applyAlignment="1">
      <alignment horizontal="center" vertical="center"/>
    </xf>
    <xf numFmtId="0" fontId="11" fillId="16" borderId="29" xfId="2" applyFont="1" applyFill="1" applyBorder="1" applyAlignment="1">
      <alignment horizontal="center" vertical="center" wrapText="1"/>
    </xf>
    <xf numFmtId="0" fontId="10" fillId="16" borderId="30" xfId="2" applyFont="1" applyFill="1" applyBorder="1" applyAlignment="1">
      <alignment vertical="center"/>
    </xf>
    <xf numFmtId="0" fontId="12" fillId="16" borderId="24" xfId="2" applyFont="1" applyFill="1" applyBorder="1" applyAlignment="1">
      <alignment horizontal="center" vertical="center" wrapText="1"/>
    </xf>
    <xf numFmtId="0" fontId="15" fillId="0" borderId="19" xfId="2" applyFont="1" applyFill="1" applyBorder="1" applyAlignment="1">
      <alignment horizontal="left" vertical="center"/>
    </xf>
    <xf numFmtId="0" fontId="11" fillId="16" borderId="33" xfId="2" applyFont="1" applyFill="1" applyBorder="1" applyAlignment="1">
      <alignment horizontal="center" vertical="center" wrapText="1"/>
    </xf>
    <xf numFmtId="0" fontId="12" fillId="16" borderId="29" xfId="2" applyFont="1" applyFill="1" applyBorder="1" applyAlignment="1">
      <alignment horizontal="center" vertical="center" wrapText="1"/>
    </xf>
    <xf numFmtId="0" fontId="12" fillId="0" borderId="20" xfId="2" applyFont="1" applyBorder="1" applyAlignment="1">
      <alignment horizontal="left" vertical="top" wrapText="1"/>
    </xf>
    <xf numFmtId="0" fontId="12" fillId="0" borderId="17" xfId="2" applyFont="1" applyFill="1" applyBorder="1" applyAlignment="1">
      <alignment vertical="center" wrapText="1"/>
    </xf>
    <xf numFmtId="0" fontId="12" fillId="0" borderId="17" xfId="2" applyFont="1" applyFill="1" applyBorder="1" applyAlignment="1">
      <alignment horizontal="center" vertical="center" wrapText="1"/>
    </xf>
    <xf numFmtId="0" fontId="16" fillId="0" borderId="30" xfId="3" applyFont="1" applyFill="1" applyBorder="1" applyAlignment="1" applyProtection="1"/>
    <xf numFmtId="0" fontId="12" fillId="0" borderId="16" xfId="2" applyFont="1" applyBorder="1" applyAlignment="1">
      <alignment horizontal="left" vertical="top" wrapText="1"/>
    </xf>
    <xf numFmtId="0" fontId="12" fillId="13" borderId="26" xfId="2" applyFont="1" applyFill="1" applyBorder="1" applyAlignment="1">
      <alignment horizontal="center" vertical="center"/>
    </xf>
    <xf numFmtId="0" fontId="12" fillId="0" borderId="26" xfId="2" applyFont="1" applyBorder="1" applyAlignment="1">
      <alignment horizontal="center" vertical="center"/>
    </xf>
    <xf numFmtId="0" fontId="12" fillId="0" borderId="26" xfId="2" applyFont="1" applyFill="1" applyBorder="1" applyAlignment="1">
      <alignment vertical="center" wrapText="1"/>
    </xf>
    <xf numFmtId="0" fontId="12" fillId="0" borderId="26" xfId="2" applyFont="1" applyFill="1" applyBorder="1" applyAlignment="1">
      <alignment horizontal="center" vertical="center" wrapText="1"/>
    </xf>
    <xf numFmtId="0" fontId="10" fillId="0" borderId="25" xfId="2" applyFont="1" applyFill="1" applyBorder="1" applyAlignment="1">
      <alignment vertical="center"/>
    </xf>
    <xf numFmtId="0" fontId="12" fillId="0" borderId="17" xfId="2" applyNumberFormat="1" applyFont="1" applyFill="1" applyBorder="1" applyAlignment="1">
      <alignment vertical="center" wrapText="1"/>
    </xf>
    <xf numFmtId="0" fontId="12" fillId="16" borderId="17" xfId="2" applyFont="1" applyFill="1" applyBorder="1" applyAlignment="1">
      <alignment horizontal="center" vertical="center" wrapText="1"/>
    </xf>
    <xf numFmtId="0" fontId="12" fillId="0" borderId="0" xfId="2" applyFont="1" applyBorder="1" applyAlignment="1">
      <alignment horizontal="left" wrapText="1"/>
    </xf>
    <xf numFmtId="0" fontId="10" fillId="0" borderId="27" xfId="2" applyFont="1" applyFill="1" applyBorder="1" applyAlignment="1">
      <alignment vertical="center"/>
    </xf>
    <xf numFmtId="0" fontId="10" fillId="0" borderId="19" xfId="2" applyFont="1" applyFill="1" applyBorder="1" applyAlignment="1">
      <alignment vertical="center"/>
    </xf>
    <xf numFmtId="0" fontId="17" fillId="0" borderId="0" xfId="2" applyFont="1" applyBorder="1"/>
    <xf numFmtId="0" fontId="15" fillId="0" borderId="19" xfId="2" applyFont="1" applyFill="1" applyBorder="1"/>
    <xf numFmtId="0" fontId="12" fillId="0" borderId="17" xfId="2" applyNumberFormat="1" applyFont="1" applyBorder="1" applyAlignment="1">
      <alignment horizontal="center" vertical="center" wrapText="1"/>
    </xf>
    <xf numFmtId="0" fontId="10" fillId="0" borderId="30" xfId="2" applyFont="1" applyFill="1" applyBorder="1" applyAlignment="1">
      <alignment horizontal="center" vertical="center"/>
    </xf>
    <xf numFmtId="0" fontId="12" fillId="0" borderId="0" xfId="2" applyFont="1" applyBorder="1" applyAlignment="1">
      <alignment vertical="center" wrapText="1"/>
    </xf>
    <xf numFmtId="0" fontId="12" fillId="0" borderId="0" xfId="2" applyNumberFormat="1" applyFont="1" applyBorder="1" applyAlignment="1">
      <alignment vertical="center" wrapText="1"/>
    </xf>
    <xf numFmtId="0" fontId="12" fillId="17" borderId="17" xfId="2" applyNumberFormat="1" applyFont="1" applyFill="1" applyBorder="1" applyAlignment="1">
      <alignment vertical="center" wrapText="1"/>
    </xf>
    <xf numFmtId="0" fontId="12" fillId="0" borderId="0" xfId="2" applyFont="1" applyBorder="1" applyAlignment="1">
      <alignment wrapText="1"/>
    </xf>
    <xf numFmtId="0" fontId="12" fillId="0" borderId="0" xfId="2" applyFont="1" applyBorder="1" applyAlignment="1">
      <alignment horizontal="center"/>
    </xf>
    <xf numFmtId="0" fontId="12" fillId="0" borderId="0" xfId="2" applyFont="1" applyBorder="1" applyAlignment="1">
      <alignment horizontal="center" vertical="center" wrapText="1"/>
    </xf>
    <xf numFmtId="0" fontId="12" fillId="0" borderId="0" xfId="2" applyFont="1" applyFill="1" applyBorder="1" applyAlignment="1">
      <alignment wrapText="1"/>
    </xf>
    <xf numFmtId="0" fontId="12" fillId="0" borderId="0" xfId="2" applyFont="1" applyFill="1" applyBorder="1" applyAlignment="1">
      <alignment horizontal="center" vertical="center"/>
    </xf>
    <xf numFmtId="0" fontId="12" fillId="0" borderId="0" xfId="2" applyFont="1" applyFill="1" applyBorder="1" applyAlignment="1">
      <alignment horizontal="center" vertical="center" wrapText="1"/>
    </xf>
    <xf numFmtId="0" fontId="12" fillId="0" borderId="0" xfId="2" applyNumberFormat="1" applyFont="1" applyFill="1" applyBorder="1" applyAlignment="1">
      <alignment vertical="center" wrapText="1"/>
    </xf>
    <xf numFmtId="0" fontId="12" fillId="0" borderId="20" xfId="2" applyFont="1" applyBorder="1" applyAlignment="1">
      <alignment horizontal="left" vertical="top"/>
    </xf>
    <xf numFmtId="0" fontId="12" fillId="17" borderId="20" xfId="2" applyFont="1" applyFill="1" applyBorder="1" applyAlignment="1">
      <alignment horizontal="left" vertical="top"/>
    </xf>
    <xf numFmtId="1" fontId="12" fillId="13" borderId="17" xfId="2" applyNumberFormat="1" applyFont="1" applyFill="1" applyBorder="1" applyAlignment="1">
      <alignment horizontal="center" vertical="center"/>
    </xf>
    <xf numFmtId="0" fontId="12" fillId="0" borderId="20" xfId="2" applyFont="1" applyBorder="1" applyAlignment="1">
      <alignment horizontal="center" vertical="top" wrapText="1"/>
    </xf>
    <xf numFmtId="0" fontId="11" fillId="16" borderId="17" xfId="2" applyFont="1" applyFill="1" applyBorder="1" applyAlignment="1">
      <alignment horizontal="center" vertical="center"/>
    </xf>
    <xf numFmtId="0" fontId="11" fillId="16" borderId="30" xfId="2" applyFont="1" applyFill="1" applyBorder="1" applyAlignment="1">
      <alignment horizontal="center" vertical="center"/>
    </xf>
    <xf numFmtId="0" fontId="18" fillId="0" borderId="30" xfId="3" applyFont="1" applyBorder="1" applyAlignment="1" applyProtection="1"/>
    <xf numFmtId="0" fontId="11" fillId="0" borderId="0" xfId="2" applyFont="1"/>
    <xf numFmtId="0" fontId="11" fillId="17" borderId="17" xfId="2" applyFont="1" applyFill="1" applyBorder="1" applyAlignment="1">
      <alignment horizontal="center" vertical="center"/>
    </xf>
    <xf numFmtId="0" fontId="11" fillId="17" borderId="33" xfId="2" applyFont="1" applyFill="1" applyBorder="1" applyAlignment="1">
      <alignment horizontal="center" vertical="center" wrapText="1"/>
    </xf>
    <xf numFmtId="0" fontId="12" fillId="17" borderId="33" xfId="2" applyFont="1" applyFill="1" applyBorder="1" applyAlignment="1">
      <alignment horizontal="left" vertical="center" wrapText="1"/>
    </xf>
    <xf numFmtId="0" fontId="11" fillId="17" borderId="30" xfId="2" applyFont="1" applyFill="1" applyBorder="1" applyAlignment="1">
      <alignment horizontal="center" vertical="center"/>
    </xf>
    <xf numFmtId="0" fontId="12" fillId="17" borderId="17" xfId="2" applyFont="1" applyFill="1" applyBorder="1" applyAlignment="1">
      <alignment horizontal="center" vertical="center"/>
    </xf>
    <xf numFmtId="0" fontId="12" fillId="15" borderId="16" xfId="2" applyFont="1" applyFill="1" applyBorder="1" applyAlignment="1">
      <alignment horizontal="left" vertical="top" wrapText="1"/>
    </xf>
    <xf numFmtId="0" fontId="11" fillId="0" borderId="10" xfId="2" applyFont="1" applyFill="1" applyBorder="1" applyAlignment="1">
      <alignment horizontal="center" vertical="center" textRotation="90"/>
    </xf>
    <xf numFmtId="0" fontId="13" fillId="0" borderId="7" xfId="2" applyFont="1" applyFill="1" applyBorder="1" applyAlignment="1">
      <alignment horizontal="center" vertical="center" wrapText="1"/>
    </xf>
    <xf numFmtId="0" fontId="14" fillId="0" borderId="1" xfId="3" applyFill="1" applyBorder="1" applyAlignment="1" applyProtection="1">
      <alignment horizontal="center"/>
    </xf>
    <xf numFmtId="0" fontId="14" fillId="0" borderId="1" xfId="3" applyFill="1" applyBorder="1" applyAlignment="1" applyProtection="1">
      <alignment horizontal="center" vertical="top" wrapText="1"/>
    </xf>
    <xf numFmtId="0" fontId="14" fillId="0" borderId="1" xfId="3" applyFill="1" applyBorder="1" applyAlignment="1" applyProtection="1">
      <alignment horizontal="center" vertical="top"/>
    </xf>
    <xf numFmtId="0" fontId="0" fillId="7" borderId="0" xfId="0" applyFill="1" applyAlignment="1">
      <alignment wrapText="1"/>
    </xf>
    <xf numFmtId="0" fontId="0" fillId="5" borderId="1" xfId="0" applyFill="1" applyBorder="1" applyAlignment="1">
      <alignment wrapText="1"/>
    </xf>
    <xf numFmtId="0" fontId="0" fillId="0" borderId="2" xfId="0" applyBorder="1" applyAlignment="1">
      <alignment wrapText="1"/>
    </xf>
    <xf numFmtId="0" fontId="0" fillId="18" borderId="2" xfId="0" applyFill="1" applyBorder="1"/>
    <xf numFmtId="0" fontId="0" fillId="18" borderId="3" xfId="0" applyFill="1" applyBorder="1"/>
    <xf numFmtId="0" fontId="0" fillId="18" borderId="3" xfId="0" applyFill="1" applyBorder="1" applyAlignment="1">
      <alignment wrapText="1"/>
    </xf>
    <xf numFmtId="3" fontId="0" fillId="18" borderId="3" xfId="0" applyNumberFormat="1" applyFill="1" applyBorder="1"/>
    <xf numFmtId="0" fontId="0" fillId="18" borderId="4" xfId="0" applyFill="1" applyBorder="1" applyAlignment="1">
      <alignment wrapText="1"/>
    </xf>
    <xf numFmtId="0" fontId="2" fillId="5" borderId="1" xfId="0" applyFont="1" applyFill="1" applyBorder="1" applyAlignment="1">
      <alignment wrapText="1"/>
    </xf>
    <xf numFmtId="164" fontId="1" fillId="0" borderId="0" xfId="0" applyNumberFormat="1" applyFont="1" applyAlignment="1">
      <alignment horizontal="center" wrapText="1"/>
    </xf>
    <xf numFmtId="0" fontId="3" fillId="0" borderId="1" xfId="0" applyFont="1" applyFill="1" applyBorder="1" applyAlignment="1">
      <alignment horizontal="center" wrapText="1"/>
    </xf>
    <xf numFmtId="0" fontId="0" fillId="18" borderId="3" xfId="0" applyFill="1" applyBorder="1" applyAlignment="1">
      <alignment horizontal="center"/>
    </xf>
    <xf numFmtId="0" fontId="4" fillId="0" borderId="0" xfId="0" applyFont="1" applyAlignment="1">
      <alignment horizontal="left"/>
    </xf>
    <xf numFmtId="0" fontId="0" fillId="7" borderId="28" xfId="0" applyFill="1" applyBorder="1"/>
    <xf numFmtId="0" fontId="2" fillId="6" borderId="2" xfId="0" applyFont="1" applyFill="1" applyBorder="1" applyAlignment="1">
      <alignment horizontal="center" wrapText="1"/>
    </xf>
    <xf numFmtId="0" fontId="2" fillId="6" borderId="3" xfId="0" applyFont="1" applyFill="1" applyBorder="1" applyAlignment="1">
      <alignment horizontal="center" wrapText="1"/>
    </xf>
    <xf numFmtId="0" fontId="0" fillId="7" borderId="3" xfId="0" applyFill="1" applyBorder="1" applyAlignment="1">
      <alignment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1" fillId="16" borderId="35" xfId="2" applyFont="1" applyFill="1" applyBorder="1" applyAlignment="1">
      <alignment horizontal="center" vertical="center" wrapText="1"/>
    </xf>
    <xf numFmtId="0" fontId="11" fillId="16" borderId="33" xfId="2" applyFont="1" applyFill="1" applyBorder="1" applyAlignment="1">
      <alignment horizontal="center" vertical="center" wrapText="1"/>
    </xf>
    <xf numFmtId="0" fontId="11" fillId="16" borderId="34" xfId="2" applyFont="1" applyFill="1" applyBorder="1" applyAlignment="1">
      <alignment horizontal="center" vertical="center" wrapText="1"/>
    </xf>
    <xf numFmtId="0" fontId="10" fillId="15" borderId="13" xfId="2" applyFont="1" applyFill="1" applyBorder="1" applyAlignment="1">
      <alignment horizontal="center" vertical="center"/>
    </xf>
    <xf numFmtId="0" fontId="10" fillId="15" borderId="14" xfId="2" applyFont="1" applyFill="1" applyBorder="1" applyAlignment="1">
      <alignment horizontal="center" vertical="center"/>
    </xf>
    <xf numFmtId="0" fontId="10" fillId="15" borderId="15" xfId="2" applyFont="1" applyFill="1" applyBorder="1" applyAlignment="1">
      <alignment horizontal="center" vertical="center"/>
    </xf>
    <xf numFmtId="0" fontId="11" fillId="16" borderId="17" xfId="2" applyFont="1" applyFill="1" applyBorder="1" applyAlignment="1">
      <alignment horizontal="center" vertical="center" wrapText="1"/>
    </xf>
    <xf numFmtId="0" fontId="12" fillId="0" borderId="20" xfId="2" applyFont="1" applyBorder="1" applyAlignment="1">
      <alignment horizontal="left" vertical="top" wrapText="1"/>
    </xf>
    <xf numFmtId="0" fontId="12" fillId="0" borderId="20" xfId="2" applyFont="1" applyBorder="1" applyAlignment="1">
      <alignment horizontal="center" vertical="top" wrapText="1"/>
    </xf>
    <xf numFmtId="0" fontId="11" fillId="16" borderId="14" xfId="2" applyFont="1" applyFill="1" applyBorder="1" applyAlignment="1">
      <alignment horizontal="center" vertical="center" wrapText="1"/>
    </xf>
    <xf numFmtId="0" fontId="11" fillId="16" borderId="29" xfId="2" applyFont="1" applyFill="1" applyBorder="1" applyAlignment="1">
      <alignment horizontal="center" vertical="center" wrapText="1"/>
    </xf>
    <xf numFmtId="0" fontId="11" fillId="16" borderId="33" xfId="2" applyFont="1" applyFill="1" applyBorder="1" applyAlignment="1">
      <alignment horizontal="left" vertical="center" wrapText="1"/>
    </xf>
    <xf numFmtId="0" fontId="11" fillId="16" borderId="17" xfId="2" applyFont="1" applyFill="1" applyBorder="1" applyAlignment="1">
      <alignment horizontal="left" vertical="center" wrapText="1"/>
    </xf>
    <xf numFmtId="0" fontId="0" fillId="19" borderId="1" xfId="0" applyFill="1" applyBorder="1" applyAlignment="1">
      <alignment wrapText="1"/>
    </xf>
    <xf numFmtId="3" fontId="0" fillId="19" borderId="1" xfId="0" applyNumberFormat="1" applyFill="1" applyBorder="1"/>
    <xf numFmtId="3" fontId="0" fillId="19" borderId="1" xfId="0" applyNumberFormat="1" applyFill="1" applyBorder="1" applyAlignment="1">
      <alignment horizontal="center"/>
    </xf>
    <xf numFmtId="0" fontId="1" fillId="19" borderId="0" xfId="0" applyFont="1" applyFill="1" applyBorder="1" applyAlignment="1">
      <alignment wrapText="1"/>
    </xf>
    <xf numFmtId="0" fontId="0" fillId="19" borderId="1" xfId="0" applyFill="1" applyBorder="1"/>
    <xf numFmtId="0" fontId="0" fillId="19" borderId="1" xfId="0" applyFill="1" applyBorder="1" applyAlignment="1">
      <alignment horizontal="center"/>
    </xf>
    <xf numFmtId="3" fontId="0" fillId="19" borderId="6" xfId="0" applyNumberFormat="1" applyFill="1" applyBorder="1"/>
    <xf numFmtId="0" fontId="0" fillId="19" borderId="1" xfId="0" applyFill="1" applyBorder="1" applyAlignment="1">
      <alignment horizontal="center" wrapText="1"/>
    </xf>
    <xf numFmtId="165" fontId="0" fillId="19" borderId="1" xfId="0" applyNumberFormat="1" applyFill="1" applyBorder="1" applyAlignment="1">
      <alignment horizontal="center"/>
    </xf>
    <xf numFmtId="0" fontId="0" fillId="19" borderId="2" xfId="0" applyFill="1" applyBorder="1" applyAlignment="1">
      <alignment wrapText="1"/>
    </xf>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6699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oleObject" Target="../embeddings/oleObject11.bin"/><Relationship Id="rId18" Type="http://schemas.openxmlformats.org/officeDocument/2006/relationships/oleObject" Target="../embeddings/oleObject16.bin"/><Relationship Id="rId26" Type="http://schemas.openxmlformats.org/officeDocument/2006/relationships/oleObject" Target="../embeddings/oleObject24.bin"/><Relationship Id="rId3" Type="http://schemas.openxmlformats.org/officeDocument/2006/relationships/oleObject" Target="../embeddings/oleObject1.bin"/><Relationship Id="rId21" Type="http://schemas.openxmlformats.org/officeDocument/2006/relationships/oleObject" Target="../embeddings/oleObject19.bin"/><Relationship Id="rId7" Type="http://schemas.openxmlformats.org/officeDocument/2006/relationships/oleObject" Target="../embeddings/oleObject5.bin"/><Relationship Id="rId12" Type="http://schemas.openxmlformats.org/officeDocument/2006/relationships/oleObject" Target="../embeddings/oleObject10.bin"/><Relationship Id="rId17" Type="http://schemas.openxmlformats.org/officeDocument/2006/relationships/oleObject" Target="../embeddings/oleObject15.bin"/><Relationship Id="rId25" Type="http://schemas.openxmlformats.org/officeDocument/2006/relationships/oleObject" Target="../embeddings/oleObject23.bin"/><Relationship Id="rId2" Type="http://schemas.openxmlformats.org/officeDocument/2006/relationships/vmlDrawing" Target="../drawings/vmlDrawing1.vml"/><Relationship Id="rId16" Type="http://schemas.openxmlformats.org/officeDocument/2006/relationships/oleObject" Target="../embeddings/oleObject14.bin"/><Relationship Id="rId20" Type="http://schemas.openxmlformats.org/officeDocument/2006/relationships/oleObject" Target="../embeddings/oleObject18.bin"/><Relationship Id="rId29" Type="http://schemas.openxmlformats.org/officeDocument/2006/relationships/oleObject" Target="../embeddings/oleObject27.bin"/><Relationship Id="rId1" Type="http://schemas.openxmlformats.org/officeDocument/2006/relationships/printerSettings" Target="../printerSettings/printerSettings3.bin"/><Relationship Id="rId6" Type="http://schemas.openxmlformats.org/officeDocument/2006/relationships/oleObject" Target="../embeddings/oleObject4.bin"/><Relationship Id="rId11" Type="http://schemas.openxmlformats.org/officeDocument/2006/relationships/oleObject" Target="../embeddings/oleObject9.bin"/><Relationship Id="rId24" Type="http://schemas.openxmlformats.org/officeDocument/2006/relationships/oleObject" Target="../embeddings/oleObject22.bin"/><Relationship Id="rId32" Type="http://schemas.openxmlformats.org/officeDocument/2006/relationships/oleObject" Target="../embeddings/oleObject30.bin"/><Relationship Id="rId5" Type="http://schemas.openxmlformats.org/officeDocument/2006/relationships/oleObject" Target="../embeddings/oleObject3.bin"/><Relationship Id="rId15" Type="http://schemas.openxmlformats.org/officeDocument/2006/relationships/oleObject" Target="../embeddings/oleObject13.bin"/><Relationship Id="rId23" Type="http://schemas.openxmlformats.org/officeDocument/2006/relationships/oleObject" Target="../embeddings/oleObject21.bin"/><Relationship Id="rId28" Type="http://schemas.openxmlformats.org/officeDocument/2006/relationships/oleObject" Target="../embeddings/oleObject26.bin"/><Relationship Id="rId10" Type="http://schemas.openxmlformats.org/officeDocument/2006/relationships/oleObject" Target="../embeddings/oleObject8.bin"/><Relationship Id="rId19" Type="http://schemas.openxmlformats.org/officeDocument/2006/relationships/oleObject" Target="../embeddings/oleObject17.bin"/><Relationship Id="rId31" Type="http://schemas.openxmlformats.org/officeDocument/2006/relationships/oleObject" Target="../embeddings/oleObject29.bin"/><Relationship Id="rId4" Type="http://schemas.openxmlformats.org/officeDocument/2006/relationships/oleObject" Target="../embeddings/oleObject2.bin"/><Relationship Id="rId9" Type="http://schemas.openxmlformats.org/officeDocument/2006/relationships/oleObject" Target="../embeddings/oleObject7.bin"/><Relationship Id="rId14" Type="http://schemas.openxmlformats.org/officeDocument/2006/relationships/oleObject" Target="../embeddings/oleObject12.bin"/><Relationship Id="rId22" Type="http://schemas.openxmlformats.org/officeDocument/2006/relationships/oleObject" Target="../embeddings/oleObject20.bin"/><Relationship Id="rId27" Type="http://schemas.openxmlformats.org/officeDocument/2006/relationships/oleObject" Target="../embeddings/oleObject25.bin"/><Relationship Id="rId30" Type="http://schemas.openxmlformats.org/officeDocument/2006/relationships/oleObject" Target="../embeddings/oleObject28.bin"/></Relationships>
</file>

<file path=xl/worksheets/sheet1.xml><?xml version="1.0" encoding="utf-8"?>
<worksheet xmlns="http://schemas.openxmlformats.org/spreadsheetml/2006/main" xmlns:r="http://schemas.openxmlformats.org/officeDocument/2006/relationships">
  <sheetPr>
    <pageSetUpPr fitToPage="1"/>
  </sheetPr>
  <dimension ref="A1:X52"/>
  <sheetViews>
    <sheetView tabSelected="1" zoomScaleNormal="100" workbookViewId="0">
      <pane xSplit="6" ySplit="8" topLeftCell="G9" activePane="bottomRight" state="frozen"/>
      <selection pane="topRight" activeCell="C1" sqref="C1"/>
      <selection pane="bottomLeft" activeCell="A6" sqref="A6"/>
      <selection pane="bottomRight" activeCell="G53" sqref="G53"/>
    </sheetView>
  </sheetViews>
  <sheetFormatPr defaultRowHeight="13.2"/>
  <cols>
    <col min="1" max="1" width="4.6640625" customWidth="1"/>
    <col min="2" max="2" width="18.109375" style="33" customWidth="1"/>
    <col min="3" max="3" width="15" hidden="1" customWidth="1"/>
    <col min="4" max="4" width="34.44140625" hidden="1" customWidth="1"/>
    <col min="5" max="5" width="34.88671875" hidden="1" customWidth="1"/>
    <col min="6" max="6" width="32.77734375" style="1" customWidth="1"/>
    <col min="7" max="7" width="10.33203125" customWidth="1"/>
    <col min="8" max="8" width="11" customWidth="1"/>
    <col min="9" max="16" width="10.33203125" customWidth="1"/>
    <col min="17" max="17" width="13.5546875" customWidth="1"/>
    <col min="18" max="18" width="11.109375" style="1" customWidth="1"/>
    <col min="19" max="21" width="8.88671875" customWidth="1"/>
    <col min="22" max="22" width="36.88671875" style="1" customWidth="1"/>
    <col min="23" max="23" width="29" style="1" bestFit="1" customWidth="1"/>
  </cols>
  <sheetData>
    <row r="1" spans="1:24" ht="21">
      <c r="A1" s="182" t="s">
        <v>100</v>
      </c>
      <c r="C1" s="14"/>
      <c r="D1" s="14"/>
      <c r="E1" s="14"/>
      <c r="F1" s="17"/>
      <c r="G1" s="18"/>
    </row>
    <row r="2" spans="1:24" ht="26.4">
      <c r="B2" s="179">
        <v>41886</v>
      </c>
      <c r="C2" s="13"/>
      <c r="D2" s="13"/>
      <c r="E2" s="13"/>
      <c r="F2" s="55" t="s">
        <v>389</v>
      </c>
      <c r="G2" s="18"/>
    </row>
    <row r="3" spans="1:24" ht="39.6">
      <c r="B3" s="179" t="s">
        <v>413</v>
      </c>
      <c r="C3" s="13"/>
      <c r="D3" s="13"/>
      <c r="E3" s="13"/>
      <c r="F3" s="57" t="s">
        <v>390</v>
      </c>
      <c r="G3" s="18"/>
    </row>
    <row r="4" spans="1:24" ht="39.6">
      <c r="B4" s="179"/>
      <c r="C4" s="13"/>
      <c r="D4" s="13"/>
      <c r="E4" s="13"/>
      <c r="F4" s="205" t="s">
        <v>414</v>
      </c>
      <c r="G4" s="18"/>
    </row>
    <row r="5" spans="1:24">
      <c r="B5" s="179"/>
      <c r="C5" s="13"/>
      <c r="D5" s="13"/>
      <c r="E5" s="13"/>
      <c r="F5" s="205" t="s">
        <v>415</v>
      </c>
      <c r="G5" s="18"/>
    </row>
    <row r="6" spans="1:24">
      <c r="F6" s="19"/>
      <c r="G6" s="20"/>
    </row>
    <row r="7" spans="1:24" ht="105.6">
      <c r="A7" s="2" t="s">
        <v>27</v>
      </c>
      <c r="B7" s="2" t="s">
        <v>1</v>
      </c>
      <c r="C7" s="2" t="s">
        <v>28</v>
      </c>
      <c r="D7" s="2" t="s">
        <v>29</v>
      </c>
      <c r="E7" s="2" t="s">
        <v>388</v>
      </c>
      <c r="F7" s="2" t="s">
        <v>0</v>
      </c>
      <c r="G7" s="3" t="s">
        <v>103</v>
      </c>
      <c r="H7" s="3" t="s">
        <v>104</v>
      </c>
      <c r="I7" s="4" t="s">
        <v>30</v>
      </c>
      <c r="J7" s="21" t="s">
        <v>31</v>
      </c>
      <c r="K7" s="21" t="s">
        <v>32</v>
      </c>
      <c r="L7" s="21" t="s">
        <v>33</v>
      </c>
      <c r="M7" s="21" t="s">
        <v>34</v>
      </c>
      <c r="N7" s="21" t="s">
        <v>35</v>
      </c>
      <c r="O7" s="21" t="s">
        <v>36</v>
      </c>
      <c r="P7" s="21" t="s">
        <v>37</v>
      </c>
      <c r="Q7" s="21" t="s">
        <v>38</v>
      </c>
      <c r="R7" s="21" t="s">
        <v>39</v>
      </c>
      <c r="S7" s="21" t="s">
        <v>40</v>
      </c>
      <c r="T7" s="21" t="s">
        <v>41</v>
      </c>
      <c r="U7" s="22" t="s">
        <v>405</v>
      </c>
      <c r="V7" s="47" t="s">
        <v>403</v>
      </c>
      <c r="W7" s="178" t="s">
        <v>404</v>
      </c>
    </row>
    <row r="8" spans="1:24">
      <c r="A8" s="183"/>
      <c r="B8" s="184" t="s">
        <v>10</v>
      </c>
      <c r="C8" s="185"/>
      <c r="D8" s="185"/>
      <c r="E8" s="185"/>
      <c r="F8" s="186"/>
      <c r="G8" s="186"/>
      <c r="H8" s="186"/>
      <c r="I8" s="186"/>
      <c r="J8" s="186"/>
      <c r="K8" s="186"/>
      <c r="L8" s="186"/>
      <c r="M8" s="186"/>
      <c r="N8" s="186"/>
      <c r="O8" s="186"/>
      <c r="P8" s="186"/>
      <c r="Q8" s="186"/>
      <c r="R8" s="186"/>
      <c r="S8" s="24"/>
      <c r="T8" s="23"/>
      <c r="U8" s="23"/>
      <c r="V8" s="170"/>
      <c r="W8" s="48"/>
    </row>
    <row r="9" spans="1:24">
      <c r="A9" s="84">
        <v>1</v>
      </c>
      <c r="B9" s="82" t="s">
        <v>10</v>
      </c>
      <c r="C9" s="5"/>
      <c r="D9" s="5"/>
      <c r="E9" s="5"/>
      <c r="F9" s="8" t="s">
        <v>11</v>
      </c>
      <c r="G9" s="12">
        <v>22160</v>
      </c>
      <c r="H9" s="12">
        <f>G9</f>
        <v>22160</v>
      </c>
      <c r="I9" s="81" t="s">
        <v>43</v>
      </c>
      <c r="J9" s="81"/>
      <c r="K9" s="81"/>
      <c r="L9" s="81"/>
      <c r="M9" s="81"/>
      <c r="N9" s="81"/>
      <c r="O9" s="81"/>
      <c r="P9" s="81"/>
      <c r="Q9" s="82"/>
      <c r="R9" s="83"/>
      <c r="S9" s="82"/>
      <c r="T9" s="82"/>
      <c r="U9" s="82" t="str">
        <f>IF(I9="Y","M", AVERAGEA(J9:T9))</f>
        <v>M</v>
      </c>
      <c r="V9" s="171"/>
      <c r="W9" s="171"/>
    </row>
    <row r="10" spans="1:24">
      <c r="A10" s="84">
        <v>2</v>
      </c>
      <c r="B10" s="82" t="s">
        <v>402</v>
      </c>
      <c r="C10" s="5"/>
      <c r="D10" s="5"/>
      <c r="E10" s="5"/>
      <c r="F10" s="8" t="s">
        <v>407</v>
      </c>
      <c r="G10" s="12">
        <v>2000</v>
      </c>
      <c r="H10" s="12">
        <f>G10+H9</f>
        <v>24160</v>
      </c>
      <c r="I10" s="81" t="s">
        <v>43</v>
      </c>
      <c r="J10" s="81"/>
      <c r="K10" s="81"/>
      <c r="L10" s="81"/>
      <c r="M10" s="81"/>
      <c r="N10" s="81"/>
      <c r="O10" s="81"/>
      <c r="P10" s="81"/>
      <c r="Q10" s="82"/>
      <c r="R10" s="83"/>
      <c r="S10" s="82"/>
      <c r="T10" s="82"/>
      <c r="U10" s="82" t="s">
        <v>98</v>
      </c>
      <c r="V10" s="171" t="s">
        <v>106</v>
      </c>
      <c r="W10" s="171"/>
    </row>
    <row r="11" spans="1:24">
      <c r="A11" s="5"/>
      <c r="B11" s="75"/>
      <c r="C11" s="5"/>
      <c r="D11" s="5"/>
      <c r="E11" s="5"/>
      <c r="F11" s="6"/>
      <c r="G11" s="85"/>
      <c r="H11" s="85"/>
      <c r="I11" s="85"/>
      <c r="J11" s="86"/>
      <c r="K11" s="86"/>
      <c r="L11" s="86"/>
      <c r="M11" s="86"/>
      <c r="N11" s="86"/>
      <c r="O11" s="86"/>
      <c r="P11" s="86"/>
      <c r="Q11" s="75"/>
      <c r="R11" s="87"/>
      <c r="S11" s="75"/>
      <c r="T11" s="75"/>
      <c r="U11" s="75"/>
      <c r="V11" s="6"/>
      <c r="W11" s="6"/>
    </row>
    <row r="12" spans="1:24">
      <c r="A12" s="28"/>
      <c r="B12" s="25"/>
      <c r="C12" s="29"/>
      <c r="D12" s="29"/>
      <c r="E12" s="29"/>
      <c r="F12" s="56" t="s">
        <v>42</v>
      </c>
      <c r="G12" s="25"/>
      <c r="H12" s="25"/>
      <c r="I12" s="25"/>
      <c r="J12" s="25"/>
      <c r="K12" s="25"/>
      <c r="L12" s="25"/>
      <c r="M12" s="25"/>
      <c r="N12" s="25"/>
      <c r="O12" s="25"/>
      <c r="P12" s="25"/>
      <c r="Q12" s="35"/>
      <c r="R12" s="26"/>
      <c r="S12" s="34"/>
      <c r="T12" s="34"/>
      <c r="U12" s="34"/>
      <c r="V12" s="175"/>
      <c r="W12" s="177"/>
    </row>
    <row r="13" spans="1:24" ht="25.2" customHeight="1">
      <c r="A13" s="5">
        <f>A9+1</f>
        <v>2</v>
      </c>
      <c r="B13" s="180" t="s">
        <v>2</v>
      </c>
      <c r="C13" s="9"/>
      <c r="D13" s="168" t="s">
        <v>408</v>
      </c>
      <c r="E13" s="9"/>
      <c r="F13" s="10" t="s">
        <v>22</v>
      </c>
      <c r="G13" s="15">
        <v>1070</v>
      </c>
      <c r="H13" s="15">
        <f>G13+H10</f>
        <v>25230</v>
      </c>
      <c r="I13" s="31"/>
      <c r="J13" s="31">
        <v>3</v>
      </c>
      <c r="K13" s="31" t="s">
        <v>202</v>
      </c>
      <c r="L13" s="31"/>
      <c r="M13" s="31">
        <v>3</v>
      </c>
      <c r="N13" s="31">
        <v>3</v>
      </c>
      <c r="O13" s="31"/>
      <c r="P13" s="31">
        <v>3</v>
      </c>
      <c r="Q13" s="37">
        <v>5</v>
      </c>
      <c r="R13" s="42"/>
      <c r="S13" s="37" t="s">
        <v>202</v>
      </c>
      <c r="T13" s="37">
        <v>5</v>
      </c>
      <c r="U13" s="58">
        <f>IF(I13="Y","M", AVERAGE(J13:T13))</f>
        <v>3.6666666666666665</v>
      </c>
      <c r="V13" s="172"/>
      <c r="W13" s="6"/>
      <c r="X13" s="7"/>
    </row>
    <row r="14" spans="1:24" ht="25.8" customHeight="1">
      <c r="A14" s="5">
        <f>A13+1</f>
        <v>3</v>
      </c>
      <c r="B14" s="66" t="s">
        <v>3</v>
      </c>
      <c r="C14" s="9"/>
      <c r="D14" s="168" t="s">
        <v>411</v>
      </c>
      <c r="E14" s="9"/>
      <c r="F14" s="10" t="s">
        <v>4</v>
      </c>
      <c r="G14" s="15">
        <v>3200</v>
      </c>
      <c r="H14" s="27">
        <f>G14+H13</f>
        <v>28430</v>
      </c>
      <c r="I14" s="31"/>
      <c r="J14" s="31">
        <v>4</v>
      </c>
      <c r="K14" s="31" t="s">
        <v>202</v>
      </c>
      <c r="L14" s="31"/>
      <c r="M14" s="31">
        <v>4</v>
      </c>
      <c r="N14" s="31">
        <v>5</v>
      </c>
      <c r="O14" s="31"/>
      <c r="P14" s="31">
        <v>5</v>
      </c>
      <c r="Q14" s="37">
        <v>5</v>
      </c>
      <c r="R14" s="42"/>
      <c r="S14" s="37" t="s">
        <v>202</v>
      </c>
      <c r="T14" s="37">
        <v>5</v>
      </c>
      <c r="U14" s="58">
        <f>IF(I14="Y","M", AVERAGE(J14:T14))</f>
        <v>4.666666666666667</v>
      </c>
      <c r="V14" s="172"/>
      <c r="W14" s="6"/>
      <c r="X14" s="7"/>
    </row>
    <row r="15" spans="1:24" ht="39.6">
      <c r="A15" s="5">
        <f t="shared" ref="A15:A50" si="0">A14+1</f>
        <v>4</v>
      </c>
      <c r="B15" s="66" t="s">
        <v>3</v>
      </c>
      <c r="C15" s="9"/>
      <c r="D15" s="168" t="s">
        <v>394</v>
      </c>
      <c r="E15" s="18"/>
      <c r="F15" s="10" t="s">
        <v>108</v>
      </c>
      <c r="G15" s="15">
        <v>855</v>
      </c>
      <c r="H15" s="27">
        <f t="shared" ref="H15:H50" si="1">G15+H14</f>
        <v>29285</v>
      </c>
      <c r="I15" s="31"/>
      <c r="J15" s="31"/>
      <c r="K15" s="31"/>
      <c r="L15" s="31"/>
      <c r="M15" s="31"/>
      <c r="N15" s="31"/>
      <c r="O15" s="31"/>
      <c r="P15" s="31"/>
      <c r="Q15" s="31"/>
      <c r="R15" s="42"/>
      <c r="S15" s="31"/>
      <c r="T15" s="31"/>
      <c r="U15" s="58" t="e">
        <f>IF(I15="Y","M", AVERAGE(J15:T15))</f>
        <v>#DIV/0!</v>
      </c>
      <c r="V15" s="172" t="s">
        <v>124</v>
      </c>
      <c r="W15" s="6"/>
      <c r="X15" s="7"/>
    </row>
    <row r="16" spans="1:24" ht="26.4">
      <c r="A16" s="5">
        <f t="shared" si="0"/>
        <v>5</v>
      </c>
      <c r="B16" s="37" t="s">
        <v>12</v>
      </c>
      <c r="C16" s="11"/>
      <c r="D16" s="169" t="s">
        <v>395</v>
      </c>
      <c r="E16" s="169"/>
      <c r="F16" s="39" t="s">
        <v>109</v>
      </c>
      <c r="G16" s="41">
        <v>9900</v>
      </c>
      <c r="H16" s="27">
        <f t="shared" si="1"/>
        <v>39185</v>
      </c>
      <c r="I16" s="31"/>
      <c r="J16" s="31"/>
      <c r="K16" s="31"/>
      <c r="L16" s="31"/>
      <c r="M16" s="31"/>
      <c r="N16" s="31"/>
      <c r="O16" s="31"/>
      <c r="P16" s="31"/>
      <c r="Q16" s="37"/>
      <c r="R16" s="42"/>
      <c r="S16" s="37"/>
      <c r="T16" s="37"/>
      <c r="U16" s="58" t="e">
        <f>IF(I16="Y","M", AVERAGE(J16:T16))</f>
        <v>#DIV/0!</v>
      </c>
      <c r="V16" s="172" t="s">
        <v>393</v>
      </c>
      <c r="W16" s="6"/>
      <c r="X16" s="7"/>
    </row>
    <row r="17" spans="1:24" ht="26.4">
      <c r="A17" s="5">
        <f t="shared" si="0"/>
        <v>6</v>
      </c>
      <c r="B17" s="37" t="s">
        <v>12</v>
      </c>
      <c r="C17" s="11"/>
      <c r="D17" s="169" t="s">
        <v>396</v>
      </c>
      <c r="E17" s="169"/>
      <c r="F17" s="39" t="s">
        <v>110</v>
      </c>
      <c r="G17" s="15">
        <v>455</v>
      </c>
      <c r="H17" s="27">
        <f t="shared" si="1"/>
        <v>39640</v>
      </c>
      <c r="I17" s="31"/>
      <c r="J17" s="31">
        <v>3</v>
      </c>
      <c r="K17" s="31">
        <v>1</v>
      </c>
      <c r="L17" s="31"/>
      <c r="M17" s="31" t="s">
        <v>202</v>
      </c>
      <c r="N17" s="31">
        <v>2</v>
      </c>
      <c r="O17" s="31"/>
      <c r="P17" s="31">
        <v>2</v>
      </c>
      <c r="Q17" s="37">
        <v>3</v>
      </c>
      <c r="R17" s="42"/>
      <c r="S17" s="37" t="s">
        <v>202</v>
      </c>
      <c r="T17" s="37">
        <v>5</v>
      </c>
      <c r="U17" s="58">
        <f>IF(I17="Y","M", AVERAGE(J17:T17))</f>
        <v>2.6666666666666665</v>
      </c>
      <c r="V17" s="172"/>
      <c r="W17" s="39"/>
      <c r="X17" s="7"/>
    </row>
    <row r="18" spans="1:24" ht="26.4">
      <c r="A18" s="5">
        <f t="shared" si="0"/>
        <v>7</v>
      </c>
      <c r="B18" s="37" t="s">
        <v>12</v>
      </c>
      <c r="C18" s="11"/>
      <c r="D18" s="11"/>
      <c r="E18" s="11"/>
      <c r="F18" s="39" t="s">
        <v>111</v>
      </c>
      <c r="G18" s="15">
        <v>200</v>
      </c>
      <c r="H18" s="27">
        <f t="shared" si="1"/>
        <v>39840</v>
      </c>
      <c r="I18" s="31" t="s">
        <v>43</v>
      </c>
      <c r="J18" s="31"/>
      <c r="K18" s="31"/>
      <c r="L18" s="31"/>
      <c r="M18" s="31"/>
      <c r="N18" s="31"/>
      <c r="O18" s="31"/>
      <c r="P18" s="31"/>
      <c r="Q18" s="37"/>
      <c r="R18" s="42"/>
      <c r="S18" s="37"/>
      <c r="T18" s="37"/>
      <c r="U18" s="58" t="str">
        <f>IF(I18="Y","M", AVERAGE(J18:T18))</f>
        <v>M</v>
      </c>
      <c r="V18" s="172"/>
      <c r="W18" s="39"/>
      <c r="X18" s="7"/>
    </row>
    <row r="19" spans="1:24" ht="26.4">
      <c r="A19" s="5">
        <f t="shared" si="0"/>
        <v>8</v>
      </c>
      <c r="B19" s="37" t="s">
        <v>12</v>
      </c>
      <c r="C19" s="45"/>
      <c r="D19" s="169" t="s">
        <v>397</v>
      </c>
      <c r="E19" s="169"/>
      <c r="F19" s="39" t="s">
        <v>112</v>
      </c>
      <c r="G19" s="15">
        <v>875</v>
      </c>
      <c r="H19" s="27">
        <f t="shared" si="1"/>
        <v>40715</v>
      </c>
      <c r="I19" s="31" t="s">
        <v>43</v>
      </c>
      <c r="J19" s="31"/>
      <c r="K19" s="31"/>
      <c r="L19" s="31"/>
      <c r="M19" s="31"/>
      <c r="N19" s="31"/>
      <c r="O19" s="31"/>
      <c r="P19" s="31"/>
      <c r="Q19" s="37"/>
      <c r="R19" s="42"/>
      <c r="S19" s="37"/>
      <c r="T19" s="37"/>
      <c r="U19" s="58" t="str">
        <f>IF(I19="Y","M", AVERAGE(J19:T19))</f>
        <v>M</v>
      </c>
      <c r="V19" s="172"/>
      <c r="W19" s="39"/>
      <c r="X19" s="7"/>
    </row>
    <row r="20" spans="1:24" ht="39.6">
      <c r="A20" s="5">
        <f t="shared" si="0"/>
        <v>9</v>
      </c>
      <c r="B20" s="180" t="s">
        <v>5</v>
      </c>
      <c r="C20" s="9"/>
      <c r="D20" s="9"/>
      <c r="E20" s="9"/>
      <c r="F20" s="10" t="s">
        <v>113</v>
      </c>
      <c r="G20" s="41">
        <v>535</v>
      </c>
      <c r="H20" s="27">
        <f t="shared" si="1"/>
        <v>41250</v>
      </c>
      <c r="I20" s="31"/>
      <c r="J20" s="31">
        <v>5</v>
      </c>
      <c r="K20" s="31" t="s">
        <v>202</v>
      </c>
      <c r="L20" s="31"/>
      <c r="M20" s="31">
        <v>4</v>
      </c>
      <c r="N20" s="31">
        <v>4</v>
      </c>
      <c r="O20" s="31"/>
      <c r="P20" s="31">
        <v>4</v>
      </c>
      <c r="Q20" s="37">
        <v>5</v>
      </c>
      <c r="R20" s="42"/>
      <c r="S20" s="37" t="s">
        <v>202</v>
      </c>
      <c r="T20" s="37">
        <v>5</v>
      </c>
      <c r="U20" s="58">
        <f>IF(I20="Y","M", AVERAGE(J20:T20))</f>
        <v>4.5</v>
      </c>
      <c r="V20" s="172"/>
      <c r="W20" s="39"/>
      <c r="X20" s="7"/>
    </row>
    <row r="21" spans="1:24" ht="39.6">
      <c r="A21" s="5">
        <f t="shared" si="0"/>
        <v>10</v>
      </c>
      <c r="B21" s="37" t="s">
        <v>13</v>
      </c>
      <c r="C21" s="37"/>
      <c r="D21" s="37"/>
      <c r="E21" s="37"/>
      <c r="F21" s="202" t="s">
        <v>412</v>
      </c>
      <c r="G21" s="203">
        <v>7000</v>
      </c>
      <c r="H21" s="27">
        <f t="shared" si="1"/>
        <v>48250</v>
      </c>
      <c r="I21" s="204"/>
      <c r="J21" s="31"/>
      <c r="K21" s="31"/>
      <c r="L21" s="31"/>
      <c r="M21" s="31"/>
      <c r="N21" s="31"/>
      <c r="O21" s="31"/>
      <c r="P21" s="31"/>
      <c r="Q21" s="37"/>
      <c r="R21" s="42"/>
      <c r="S21" s="37"/>
      <c r="T21" s="37"/>
      <c r="U21" s="58" t="e">
        <f>IF(I21="Y","M", AVERAGE(J21:T21))</f>
        <v>#DIV/0!</v>
      </c>
      <c r="V21" s="172" t="s">
        <v>398</v>
      </c>
      <c r="W21" s="39"/>
      <c r="X21" s="7"/>
    </row>
    <row r="22" spans="1:24" ht="26.4">
      <c r="A22" s="5">
        <f t="shared" si="0"/>
        <v>11</v>
      </c>
      <c r="B22" s="37" t="s">
        <v>13</v>
      </c>
      <c r="C22" s="37"/>
      <c r="D22" s="37"/>
      <c r="E22" s="37"/>
      <c r="F22" s="39" t="s">
        <v>114</v>
      </c>
      <c r="G22" s="15">
        <v>70</v>
      </c>
      <c r="H22" s="27">
        <f t="shared" si="1"/>
        <v>48320</v>
      </c>
      <c r="I22" s="31"/>
      <c r="J22" s="31">
        <v>1</v>
      </c>
      <c r="K22" s="31">
        <v>1</v>
      </c>
      <c r="L22" s="31"/>
      <c r="M22" s="31">
        <v>2</v>
      </c>
      <c r="N22" s="31">
        <v>4</v>
      </c>
      <c r="O22" s="31"/>
      <c r="P22" s="31">
        <v>4</v>
      </c>
      <c r="Q22" s="37">
        <v>4</v>
      </c>
      <c r="R22" s="42"/>
      <c r="S22" s="37" t="s">
        <v>202</v>
      </c>
      <c r="T22" s="37">
        <v>5</v>
      </c>
      <c r="U22" s="58">
        <f>IF(I22="Y","M", AVERAGE(J22:T22))</f>
        <v>3</v>
      </c>
      <c r="V22" s="172"/>
      <c r="W22" s="39"/>
      <c r="X22" s="7"/>
    </row>
    <row r="23" spans="1:24" ht="39.6">
      <c r="A23" s="5">
        <f t="shared" si="0"/>
        <v>12</v>
      </c>
      <c r="B23" s="37" t="s">
        <v>14</v>
      </c>
      <c r="C23" s="37"/>
      <c r="D23" s="37"/>
      <c r="E23" s="37"/>
      <c r="F23" s="39" t="s">
        <v>21</v>
      </c>
      <c r="G23" s="15">
        <v>250</v>
      </c>
      <c r="H23" s="27">
        <f t="shared" si="1"/>
        <v>48570</v>
      </c>
      <c r="I23" s="31"/>
      <c r="J23" s="31">
        <v>5</v>
      </c>
      <c r="K23" s="31">
        <v>5</v>
      </c>
      <c r="L23" s="31"/>
      <c r="M23" s="31">
        <v>5</v>
      </c>
      <c r="N23" s="31">
        <v>5</v>
      </c>
      <c r="O23" s="31"/>
      <c r="P23" s="31">
        <v>5</v>
      </c>
      <c r="Q23" s="37">
        <v>5</v>
      </c>
      <c r="R23" s="42"/>
      <c r="S23" s="37" t="s">
        <v>202</v>
      </c>
      <c r="T23" s="37">
        <v>4</v>
      </c>
      <c r="U23" s="58">
        <f>IF(I23="Y","M", AVERAGE(J23:T23))</f>
        <v>4.8571428571428568</v>
      </c>
      <c r="V23" s="172" t="s">
        <v>399</v>
      </c>
      <c r="W23" s="39"/>
      <c r="X23" s="7"/>
    </row>
    <row r="24" spans="1:24" ht="39.6">
      <c r="A24" s="5">
        <f t="shared" si="0"/>
        <v>13</v>
      </c>
      <c r="B24" s="37" t="s">
        <v>14</v>
      </c>
      <c r="C24" s="37"/>
      <c r="D24" s="37"/>
      <c r="E24" s="37"/>
      <c r="F24" s="39" t="s">
        <v>400</v>
      </c>
      <c r="G24" s="41">
        <v>100</v>
      </c>
      <c r="H24" s="27">
        <f t="shared" si="1"/>
        <v>48670</v>
      </c>
      <c r="I24" s="31"/>
      <c r="J24" s="31">
        <v>2</v>
      </c>
      <c r="K24" s="31">
        <v>1</v>
      </c>
      <c r="L24" s="31"/>
      <c r="M24" s="31">
        <v>2</v>
      </c>
      <c r="N24" s="31">
        <v>3</v>
      </c>
      <c r="O24" s="31"/>
      <c r="P24" s="31">
        <v>3</v>
      </c>
      <c r="Q24" s="37">
        <v>3</v>
      </c>
      <c r="R24" s="42"/>
      <c r="S24" s="37" t="s">
        <v>202</v>
      </c>
      <c r="T24" s="37">
        <v>3</v>
      </c>
      <c r="U24" s="58">
        <f>IF(I24="Y","M", AVERAGE(J24:T24))</f>
        <v>2.4285714285714284</v>
      </c>
      <c r="V24" s="172"/>
      <c r="W24" s="39"/>
      <c r="X24" s="7"/>
    </row>
    <row r="25" spans="1:24" ht="26.4">
      <c r="A25" s="5">
        <f t="shared" si="0"/>
        <v>14</v>
      </c>
      <c r="B25" s="37" t="s">
        <v>14</v>
      </c>
      <c r="C25" s="9"/>
      <c r="D25" s="9"/>
      <c r="E25" s="9"/>
      <c r="F25" s="39" t="s">
        <v>115</v>
      </c>
      <c r="G25" s="41">
        <v>4500</v>
      </c>
      <c r="H25" s="27">
        <f t="shared" si="1"/>
        <v>53170</v>
      </c>
      <c r="I25" s="31" t="s">
        <v>43</v>
      </c>
      <c r="J25" s="31"/>
      <c r="K25" s="31"/>
      <c r="L25" s="31"/>
      <c r="M25" s="31"/>
      <c r="N25" s="43"/>
      <c r="O25" s="31"/>
      <c r="P25" s="31"/>
      <c r="Q25" s="37"/>
      <c r="R25" s="42"/>
      <c r="S25" s="37"/>
      <c r="T25" s="37"/>
      <c r="U25" s="58" t="str">
        <f>IF(I25="Y","M", AVERAGE(J25:T25))</f>
        <v>M</v>
      </c>
      <c r="V25" s="172"/>
      <c r="W25" s="39"/>
      <c r="X25" s="7"/>
    </row>
    <row r="26" spans="1:24" ht="25.8" customHeight="1">
      <c r="A26" s="5">
        <f t="shared" si="0"/>
        <v>15</v>
      </c>
      <c r="B26" s="37" t="s">
        <v>14</v>
      </c>
      <c r="C26" s="9"/>
      <c r="D26" s="9"/>
      <c r="E26" s="9"/>
      <c r="F26" s="39" t="s">
        <v>116</v>
      </c>
      <c r="G26" s="41">
        <v>70</v>
      </c>
      <c r="H26" s="27">
        <f t="shared" si="1"/>
        <v>53240</v>
      </c>
      <c r="I26" s="31" t="s">
        <v>43</v>
      </c>
      <c r="J26" s="31"/>
      <c r="K26" s="31"/>
      <c r="L26" s="31"/>
      <c r="M26" s="31"/>
      <c r="N26" s="31"/>
      <c r="O26" s="31"/>
      <c r="P26" s="31"/>
      <c r="Q26" s="37"/>
      <c r="R26" s="42"/>
      <c r="S26" s="37"/>
      <c r="T26" s="37"/>
      <c r="U26" s="58" t="str">
        <f>IF(I26="Y","M", AVERAGE(J26:T26))</f>
        <v>M</v>
      </c>
      <c r="V26" s="172"/>
      <c r="W26" s="39"/>
      <c r="X26" s="7"/>
    </row>
    <row r="27" spans="1:24" ht="25.8" customHeight="1">
      <c r="A27" s="5">
        <f t="shared" si="0"/>
        <v>16</v>
      </c>
      <c r="B27" s="37" t="s">
        <v>14</v>
      </c>
      <c r="C27" s="9"/>
      <c r="D27" s="9"/>
      <c r="E27" s="9"/>
      <c r="F27" s="39" t="s">
        <v>45</v>
      </c>
      <c r="G27" s="41">
        <v>1000</v>
      </c>
      <c r="H27" s="27">
        <f t="shared" si="1"/>
        <v>54240</v>
      </c>
      <c r="I27" s="31"/>
      <c r="J27" s="31">
        <v>5</v>
      </c>
      <c r="K27" s="31" t="s">
        <v>202</v>
      </c>
      <c r="L27" s="31"/>
      <c r="M27" s="31">
        <v>5</v>
      </c>
      <c r="N27" s="31">
        <v>4</v>
      </c>
      <c r="O27" s="31"/>
      <c r="P27" s="31">
        <v>3</v>
      </c>
      <c r="Q27" s="37">
        <v>5</v>
      </c>
      <c r="R27" s="42"/>
      <c r="S27" s="37" t="s">
        <v>202</v>
      </c>
      <c r="T27" s="37">
        <v>5</v>
      </c>
      <c r="U27" s="58">
        <f>IF(I27="Y","M", AVERAGE(J27:T27))</f>
        <v>4.5</v>
      </c>
      <c r="V27" s="172"/>
      <c r="W27" s="39"/>
      <c r="X27" s="7"/>
    </row>
    <row r="28" spans="1:24" ht="29.4" customHeight="1">
      <c r="A28" s="5">
        <f t="shared" si="0"/>
        <v>17</v>
      </c>
      <c r="B28" s="37" t="s">
        <v>14</v>
      </c>
      <c r="C28" s="37"/>
      <c r="D28" s="37"/>
      <c r="E28" s="37"/>
      <c r="F28" s="39" t="s">
        <v>20</v>
      </c>
      <c r="G28" s="15">
        <v>250</v>
      </c>
      <c r="H28" s="27">
        <f t="shared" si="1"/>
        <v>54490</v>
      </c>
      <c r="I28" s="31"/>
      <c r="J28" s="31">
        <v>2</v>
      </c>
      <c r="K28" s="31" t="s">
        <v>202</v>
      </c>
      <c r="L28" s="31"/>
      <c r="M28" s="31">
        <v>3</v>
      </c>
      <c r="N28" s="31">
        <v>4</v>
      </c>
      <c r="O28" s="31"/>
      <c r="P28" s="31">
        <v>4</v>
      </c>
      <c r="Q28" s="37">
        <v>4</v>
      </c>
      <c r="R28" s="42"/>
      <c r="S28" s="37" t="s">
        <v>202</v>
      </c>
      <c r="T28" s="37">
        <v>4</v>
      </c>
      <c r="U28" s="58">
        <f>IF(I28="Y","M", AVERAGE(J28:T28))</f>
        <v>3.5</v>
      </c>
      <c r="V28" s="172"/>
      <c r="W28" s="39"/>
      <c r="X28" s="7"/>
    </row>
    <row r="29" spans="1:24" ht="26.4">
      <c r="A29" s="5">
        <f t="shared" si="0"/>
        <v>18</v>
      </c>
      <c r="B29" s="37" t="s">
        <v>14</v>
      </c>
      <c r="C29" s="37"/>
      <c r="D29" s="37"/>
      <c r="E29" s="37"/>
      <c r="F29" s="39" t="s">
        <v>117</v>
      </c>
      <c r="G29" s="15">
        <v>600</v>
      </c>
      <c r="H29" s="27">
        <f t="shared" si="1"/>
        <v>55090</v>
      </c>
      <c r="I29" s="31"/>
      <c r="J29" s="31">
        <v>5</v>
      </c>
      <c r="K29" s="31">
        <v>5</v>
      </c>
      <c r="L29" s="31"/>
      <c r="M29" s="31">
        <v>5</v>
      </c>
      <c r="N29" s="31">
        <v>5</v>
      </c>
      <c r="O29" s="31"/>
      <c r="P29" s="31">
        <v>5</v>
      </c>
      <c r="Q29" s="37">
        <v>5</v>
      </c>
      <c r="R29" s="42"/>
      <c r="S29" s="37" t="s">
        <v>202</v>
      </c>
      <c r="T29" s="37">
        <v>5</v>
      </c>
      <c r="U29" s="58">
        <f>IF(I29="Y","M", AVERAGE(J29:T29))</f>
        <v>5</v>
      </c>
      <c r="V29" s="172"/>
      <c r="W29" s="39"/>
      <c r="X29" s="7"/>
    </row>
    <row r="30" spans="1:24" ht="26.4">
      <c r="A30" s="206" t="s">
        <v>416</v>
      </c>
      <c r="B30" s="207" t="s">
        <v>14</v>
      </c>
      <c r="C30" s="207"/>
      <c r="D30" s="207"/>
      <c r="E30" s="207"/>
      <c r="F30" s="202" t="s">
        <v>417</v>
      </c>
      <c r="G30" s="203">
        <v>150</v>
      </c>
      <c r="H30" s="208">
        <f t="shared" si="1"/>
        <v>55240</v>
      </c>
      <c r="I30" s="204"/>
      <c r="J30" s="204"/>
      <c r="K30" s="204"/>
      <c r="L30" s="204"/>
      <c r="M30" s="204"/>
      <c r="N30" s="204"/>
      <c r="O30" s="204"/>
      <c r="P30" s="204"/>
      <c r="Q30" s="207"/>
      <c r="R30" s="209"/>
      <c r="S30" s="207"/>
      <c r="T30" s="207"/>
      <c r="U30" s="210"/>
      <c r="V30" s="211" t="s">
        <v>418</v>
      </c>
      <c r="W30" s="202"/>
      <c r="X30" s="7"/>
    </row>
    <row r="31" spans="1:24" ht="26.4">
      <c r="A31" s="5">
        <f>A29+1</f>
        <v>19</v>
      </c>
      <c r="B31" s="37" t="s">
        <v>15</v>
      </c>
      <c r="C31" s="37"/>
      <c r="D31" s="37"/>
      <c r="E31" s="37"/>
      <c r="F31" s="39" t="s">
        <v>118</v>
      </c>
      <c r="G31" s="15">
        <v>150</v>
      </c>
      <c r="H31" s="27">
        <f t="shared" si="1"/>
        <v>55390</v>
      </c>
      <c r="I31" s="31" t="s">
        <v>43</v>
      </c>
      <c r="J31" s="31"/>
      <c r="K31" s="31"/>
      <c r="L31" s="31"/>
      <c r="M31" s="31"/>
      <c r="N31" s="31"/>
      <c r="O31" s="31"/>
      <c r="P31" s="31"/>
      <c r="Q31" s="37"/>
      <c r="R31" s="42"/>
      <c r="S31" s="37"/>
      <c r="T31" s="37"/>
      <c r="U31" s="58" t="str">
        <f>IF(I31="Y","M", AVERAGE(J31:T31))</f>
        <v>M</v>
      </c>
      <c r="V31" s="172"/>
      <c r="W31" s="39"/>
      <c r="X31" s="7"/>
    </row>
    <row r="32" spans="1:24" ht="27" customHeight="1">
      <c r="A32" s="5">
        <f t="shared" si="0"/>
        <v>20</v>
      </c>
      <c r="B32" s="37" t="s">
        <v>15</v>
      </c>
      <c r="C32" s="37"/>
      <c r="D32" s="37"/>
      <c r="E32" s="37"/>
      <c r="F32" s="39" t="s">
        <v>119</v>
      </c>
      <c r="G32" s="15">
        <v>40</v>
      </c>
      <c r="H32" s="27">
        <f t="shared" si="1"/>
        <v>55430</v>
      </c>
      <c r="I32" s="31"/>
      <c r="J32" s="31"/>
      <c r="K32" s="31"/>
      <c r="L32" s="31"/>
      <c r="M32" s="31"/>
      <c r="N32" s="31"/>
      <c r="O32" s="31"/>
      <c r="P32" s="31"/>
      <c r="Q32" s="37"/>
      <c r="R32" s="42"/>
      <c r="S32" s="37"/>
      <c r="T32" s="37"/>
      <c r="U32" s="58" t="e">
        <f>IF(I32="Y","M", AVERAGE(J32:T32))</f>
        <v>#DIV/0!</v>
      </c>
      <c r="V32" s="172"/>
      <c r="W32" s="39"/>
      <c r="X32" s="7"/>
    </row>
    <row r="33" spans="1:24" ht="26.4">
      <c r="A33" s="5">
        <f t="shared" si="0"/>
        <v>21</v>
      </c>
      <c r="B33" s="37" t="s">
        <v>16</v>
      </c>
      <c r="C33" s="46"/>
      <c r="D33" s="46"/>
      <c r="E33" s="46"/>
      <c r="F33" s="39" t="s">
        <v>120</v>
      </c>
      <c r="G33" s="15">
        <v>1500</v>
      </c>
      <c r="H33" s="27">
        <f t="shared" si="1"/>
        <v>56930</v>
      </c>
      <c r="I33" s="31"/>
      <c r="J33" s="31"/>
      <c r="K33" s="31"/>
      <c r="L33" s="31"/>
      <c r="M33" s="31"/>
      <c r="N33" s="31"/>
      <c r="O33" s="31"/>
      <c r="P33" s="31"/>
      <c r="Q33" s="37"/>
      <c r="R33" s="42"/>
      <c r="S33" s="37"/>
      <c r="T33" s="37"/>
      <c r="U33" s="58" t="e">
        <f>IF(I33="Y","M", AVERAGE(J33:T33))</f>
        <v>#DIV/0!</v>
      </c>
      <c r="V33" s="172"/>
      <c r="W33" s="39"/>
      <c r="X33" s="7"/>
    </row>
    <row r="34" spans="1:24" ht="31.2" customHeight="1">
      <c r="A34" s="5">
        <f t="shared" si="0"/>
        <v>22</v>
      </c>
      <c r="B34" s="37" t="s">
        <v>16</v>
      </c>
      <c r="C34" s="46"/>
      <c r="D34" s="46"/>
      <c r="E34" s="46"/>
      <c r="F34" s="39" t="s">
        <v>19</v>
      </c>
      <c r="G34" s="15">
        <v>100</v>
      </c>
      <c r="H34" s="27">
        <f t="shared" si="1"/>
        <v>57030</v>
      </c>
      <c r="I34" s="59"/>
      <c r="J34" s="59"/>
      <c r="K34" s="59"/>
      <c r="L34" s="59"/>
      <c r="M34" s="59"/>
      <c r="N34" s="59"/>
      <c r="O34" s="59"/>
      <c r="P34" s="59"/>
      <c r="Q34" s="46"/>
      <c r="R34" s="60"/>
      <c r="S34" s="46"/>
      <c r="T34" s="46"/>
      <c r="U34" s="58" t="e">
        <f>IF(I34="Y","M", AVERAGE(J34:T34))</f>
        <v>#DIV/0!</v>
      </c>
      <c r="V34" s="172"/>
      <c r="W34" s="39"/>
      <c r="X34" s="7"/>
    </row>
    <row r="35" spans="1:24" ht="26.4">
      <c r="A35" s="5">
        <f t="shared" si="0"/>
        <v>23</v>
      </c>
      <c r="B35" s="37" t="s">
        <v>16</v>
      </c>
      <c r="C35" s="37"/>
      <c r="D35" s="37"/>
      <c r="E35" s="37"/>
      <c r="F35" s="39" t="s">
        <v>121</v>
      </c>
      <c r="G35" s="15">
        <v>80</v>
      </c>
      <c r="H35" s="27">
        <f t="shared" si="1"/>
        <v>57110</v>
      </c>
      <c r="I35" s="31" t="s">
        <v>43</v>
      </c>
      <c r="J35" s="31"/>
      <c r="K35" s="31"/>
      <c r="L35" s="31"/>
      <c r="M35" s="31"/>
      <c r="N35" s="31"/>
      <c r="O35" s="31"/>
      <c r="P35" s="31"/>
      <c r="Q35" s="37"/>
      <c r="R35" s="42"/>
      <c r="S35" s="37"/>
      <c r="T35" s="37"/>
      <c r="U35" s="58" t="str">
        <f>IF(I35="Y","M", AVERAGE(J35:T35))</f>
        <v>M</v>
      </c>
      <c r="V35" s="172" t="s">
        <v>401</v>
      </c>
      <c r="W35" s="39"/>
      <c r="X35" s="7"/>
    </row>
    <row r="36" spans="1:24" ht="26.4" customHeight="1">
      <c r="A36" s="5">
        <f t="shared" si="0"/>
        <v>24</v>
      </c>
      <c r="B36" s="37" t="s">
        <v>16</v>
      </c>
      <c r="C36" s="37"/>
      <c r="D36" s="37"/>
      <c r="E36" s="37"/>
      <c r="F36" s="39" t="s">
        <v>406</v>
      </c>
      <c r="G36" s="15">
        <v>150</v>
      </c>
      <c r="H36" s="27">
        <f t="shared" si="1"/>
        <v>57260</v>
      </c>
      <c r="I36" s="31"/>
      <c r="J36" s="31"/>
      <c r="K36" s="31"/>
      <c r="L36" s="31"/>
      <c r="M36" s="31"/>
      <c r="N36" s="31"/>
      <c r="O36" s="31"/>
      <c r="P36" s="31"/>
      <c r="Q36" s="37"/>
      <c r="R36" s="42"/>
      <c r="S36" s="37"/>
      <c r="T36" s="37"/>
      <c r="U36" s="58" t="e">
        <f>IF(I36="Y","M", AVERAGE(J36:T36))</f>
        <v>#DIV/0!</v>
      </c>
      <c r="V36" s="172"/>
      <c r="W36" s="39"/>
      <c r="X36" s="7"/>
    </row>
    <row r="37" spans="1:24" ht="27.6" customHeight="1">
      <c r="A37" s="5">
        <f t="shared" si="0"/>
        <v>25</v>
      </c>
      <c r="B37" s="66" t="s">
        <v>7</v>
      </c>
      <c r="C37" s="37"/>
      <c r="D37" s="37"/>
      <c r="E37" s="37"/>
      <c r="F37" s="10" t="s">
        <v>8</v>
      </c>
      <c r="G37" s="15">
        <v>1610</v>
      </c>
      <c r="H37" s="27">
        <f t="shared" si="1"/>
        <v>58870</v>
      </c>
      <c r="I37" s="31"/>
      <c r="J37" s="31"/>
      <c r="K37" s="31"/>
      <c r="L37" s="31"/>
      <c r="M37" s="31"/>
      <c r="N37" s="31"/>
      <c r="O37" s="31"/>
      <c r="P37" s="31"/>
      <c r="Q37" s="37"/>
      <c r="R37" s="42"/>
      <c r="S37" s="37"/>
      <c r="T37" s="37"/>
      <c r="U37" s="58" t="e">
        <f>IF(I37="Y","M", AVERAGE(J37:T37))</f>
        <v>#DIV/0!</v>
      </c>
      <c r="V37" s="172"/>
      <c r="W37" s="39"/>
      <c r="X37" s="7"/>
    </row>
    <row r="38" spans="1:24" ht="26.4">
      <c r="A38" s="5">
        <f t="shared" si="0"/>
        <v>26</v>
      </c>
      <c r="B38" s="66" t="s">
        <v>7</v>
      </c>
      <c r="C38" s="37"/>
      <c r="D38" s="37"/>
      <c r="E38" s="37"/>
      <c r="F38" s="10" t="s">
        <v>48</v>
      </c>
      <c r="G38" s="41">
        <v>160</v>
      </c>
      <c r="H38" s="27">
        <f t="shared" si="1"/>
        <v>59030</v>
      </c>
      <c r="I38" s="31"/>
      <c r="J38" s="31"/>
      <c r="K38" s="31"/>
      <c r="L38" s="31"/>
      <c r="M38" s="31"/>
      <c r="N38" s="31"/>
      <c r="O38" s="31"/>
      <c r="P38" s="31"/>
      <c r="Q38" s="37"/>
      <c r="R38" s="42"/>
      <c r="S38" s="37"/>
      <c r="T38" s="37"/>
      <c r="U38" s="58" t="e">
        <f>IF(I38="Y","M", AVERAGE(J38:T38))</f>
        <v>#DIV/0!</v>
      </c>
      <c r="V38" s="172"/>
      <c r="W38" s="39"/>
      <c r="X38" s="7"/>
    </row>
    <row r="39" spans="1:24" ht="34.799999999999997" customHeight="1">
      <c r="A39" s="5">
        <f t="shared" si="0"/>
        <v>27</v>
      </c>
      <c r="B39" s="66" t="s">
        <v>7</v>
      </c>
      <c r="C39" s="37"/>
      <c r="D39" s="167" t="s">
        <v>410</v>
      </c>
      <c r="E39" s="37"/>
      <c r="F39" s="10" t="s">
        <v>23</v>
      </c>
      <c r="G39" s="15">
        <v>425</v>
      </c>
      <c r="H39" s="27">
        <f t="shared" si="1"/>
        <v>59455</v>
      </c>
      <c r="I39" s="31"/>
      <c r="J39" s="31"/>
      <c r="K39" s="31"/>
      <c r="L39" s="31"/>
      <c r="M39" s="31"/>
      <c r="N39" s="31"/>
      <c r="O39" s="31"/>
      <c r="P39" s="31"/>
      <c r="Q39" s="37"/>
      <c r="R39" s="42"/>
      <c r="S39" s="37"/>
      <c r="T39" s="37"/>
      <c r="U39" s="58" t="e">
        <f>IF(I39="Y","M", AVERAGE(J39:T39))</f>
        <v>#DIV/0!</v>
      </c>
      <c r="V39" s="172"/>
      <c r="W39" s="39"/>
      <c r="X39" s="7"/>
    </row>
    <row r="40" spans="1:24" ht="52.8">
      <c r="A40" s="5">
        <f t="shared" si="0"/>
        <v>28</v>
      </c>
      <c r="B40" s="66" t="s">
        <v>7</v>
      </c>
      <c r="C40" s="37"/>
      <c r="D40" s="37"/>
      <c r="E40" s="37"/>
      <c r="F40" s="10" t="s">
        <v>9</v>
      </c>
      <c r="G40" s="41">
        <v>430</v>
      </c>
      <c r="H40" s="15">
        <f t="shared" si="1"/>
        <v>59885</v>
      </c>
      <c r="I40" s="31"/>
      <c r="J40" s="31"/>
      <c r="K40" s="31"/>
      <c r="L40" s="31"/>
      <c r="M40" s="31"/>
      <c r="N40" s="31"/>
      <c r="O40" s="31"/>
      <c r="P40" s="31"/>
      <c r="Q40" s="37"/>
      <c r="R40" s="42"/>
      <c r="S40" s="37"/>
      <c r="T40" s="37"/>
      <c r="U40" s="58" t="e">
        <f>IF(I40="Y","M", AVERAGE(J40:T40))</f>
        <v>#DIV/0!</v>
      </c>
      <c r="V40" s="172"/>
      <c r="W40" s="39"/>
      <c r="X40" s="7"/>
    </row>
    <row r="41" spans="1:24" ht="26.4">
      <c r="A41" s="5">
        <f t="shared" si="0"/>
        <v>29</v>
      </c>
      <c r="B41" s="37" t="s">
        <v>7</v>
      </c>
      <c r="C41" s="37"/>
      <c r="D41" s="37"/>
      <c r="E41" s="37"/>
      <c r="F41" s="39" t="s">
        <v>122</v>
      </c>
      <c r="G41" s="15">
        <v>150</v>
      </c>
      <c r="H41" s="27">
        <f t="shared" si="1"/>
        <v>60035</v>
      </c>
      <c r="I41" s="31"/>
      <c r="J41" s="31"/>
      <c r="K41" s="31"/>
      <c r="L41" s="31"/>
      <c r="M41" s="31"/>
      <c r="N41" s="31"/>
      <c r="O41" s="31"/>
      <c r="P41" s="31"/>
      <c r="Q41" s="37"/>
      <c r="R41" s="42"/>
      <c r="S41" s="37"/>
      <c r="T41" s="37"/>
      <c r="U41" s="58" t="e">
        <f>IF(I41="Y","M", AVERAGE(J41:T41))</f>
        <v>#DIV/0!</v>
      </c>
      <c r="V41" s="172"/>
      <c r="W41" s="39"/>
      <c r="X41" s="7"/>
    </row>
    <row r="42" spans="1:24" ht="33" customHeight="1">
      <c r="A42" s="5">
        <f t="shared" si="0"/>
        <v>30</v>
      </c>
      <c r="B42" s="37" t="s">
        <v>7</v>
      </c>
      <c r="C42" s="37"/>
      <c r="D42" s="37"/>
      <c r="E42" s="37"/>
      <c r="F42" s="39" t="s">
        <v>123</v>
      </c>
      <c r="G42" s="15">
        <v>85</v>
      </c>
      <c r="H42" s="27">
        <f t="shared" si="1"/>
        <v>60120</v>
      </c>
      <c r="I42" s="31"/>
      <c r="J42" s="31"/>
      <c r="K42" s="31"/>
      <c r="L42" s="31"/>
      <c r="M42" s="31"/>
      <c r="N42" s="31"/>
      <c r="O42" s="31"/>
      <c r="P42" s="31"/>
      <c r="Q42" s="37"/>
      <c r="R42" s="42"/>
      <c r="S42" s="37"/>
      <c r="T42" s="37"/>
      <c r="U42" s="58" t="e">
        <f>IF(I42="Y","M", AVERAGE(J42:T42))</f>
        <v>#DIV/0!</v>
      </c>
      <c r="V42" s="172"/>
      <c r="W42" s="39"/>
      <c r="X42" s="7"/>
    </row>
    <row r="43" spans="1:24" ht="52.8">
      <c r="A43" s="5">
        <f t="shared" si="0"/>
        <v>31</v>
      </c>
      <c r="B43" s="37" t="s">
        <v>7</v>
      </c>
      <c r="C43" s="37"/>
      <c r="D43" s="37"/>
      <c r="E43" s="37"/>
      <c r="F43" s="39" t="s">
        <v>26</v>
      </c>
      <c r="G43" s="15">
        <v>850</v>
      </c>
      <c r="H43" s="27">
        <f t="shared" si="1"/>
        <v>60970</v>
      </c>
      <c r="I43" s="31" t="s">
        <v>43</v>
      </c>
      <c r="J43" s="31"/>
      <c r="K43" s="31"/>
      <c r="L43" s="31"/>
      <c r="M43" s="31"/>
      <c r="N43" s="31"/>
      <c r="O43" s="31"/>
      <c r="P43" s="31"/>
      <c r="Q43" s="37"/>
      <c r="R43" s="42"/>
      <c r="S43" s="37"/>
      <c r="T43" s="37"/>
      <c r="U43" s="58" t="str">
        <f>IF(I43="Y","M", AVERAGE(J43:T43))</f>
        <v>M</v>
      </c>
      <c r="V43" s="172"/>
      <c r="W43" s="39"/>
      <c r="X43" s="7"/>
    </row>
    <row r="44" spans="1:24" ht="26.4">
      <c r="A44" s="5">
        <f t="shared" si="0"/>
        <v>32</v>
      </c>
      <c r="B44" s="37" t="s">
        <v>7</v>
      </c>
      <c r="C44" s="46"/>
      <c r="D44" s="46"/>
      <c r="E44" s="46"/>
      <c r="F44" s="39" t="s">
        <v>17</v>
      </c>
      <c r="G44" s="41">
        <v>50</v>
      </c>
      <c r="H44" s="27">
        <f t="shared" si="1"/>
        <v>61020</v>
      </c>
      <c r="I44" s="59"/>
      <c r="J44" s="59"/>
      <c r="K44" s="59"/>
      <c r="L44" s="59"/>
      <c r="M44" s="59"/>
      <c r="N44" s="59"/>
      <c r="O44" s="59"/>
      <c r="P44" s="59"/>
      <c r="Q44" s="46"/>
      <c r="R44" s="60"/>
      <c r="S44" s="46"/>
      <c r="T44" s="46"/>
      <c r="U44" s="58" t="e">
        <f>IF(I44="Y","M", AVERAGE(J44:T44))</f>
        <v>#DIV/0!</v>
      </c>
      <c r="V44" s="172"/>
      <c r="W44" s="39"/>
      <c r="X44" s="7"/>
    </row>
    <row r="45" spans="1:24" ht="27">
      <c r="A45" s="5">
        <f t="shared" si="0"/>
        <v>33</v>
      </c>
      <c r="B45" s="37" t="s">
        <v>7</v>
      </c>
      <c r="C45" s="37"/>
      <c r="D45" s="167" t="s">
        <v>409</v>
      </c>
      <c r="E45" s="37"/>
      <c r="F45" s="39" t="s">
        <v>18</v>
      </c>
      <c r="G45" s="15">
        <v>750</v>
      </c>
      <c r="H45" s="27">
        <f t="shared" si="1"/>
        <v>61770</v>
      </c>
      <c r="I45" s="31"/>
      <c r="J45" s="31"/>
      <c r="K45" s="31"/>
      <c r="L45" s="31"/>
      <c r="M45" s="31"/>
      <c r="N45" s="31"/>
      <c r="O45" s="31"/>
      <c r="P45" s="31"/>
      <c r="Q45" s="31"/>
      <c r="R45" s="42"/>
      <c r="S45" s="31"/>
      <c r="T45" s="31"/>
      <c r="U45" s="58" t="e">
        <f>IF(I45="Y","M", AVERAGE(J45:T45))</f>
        <v>#DIV/0!</v>
      </c>
      <c r="V45" s="172"/>
      <c r="W45" s="39"/>
      <c r="X45" s="7"/>
    </row>
    <row r="46" spans="1:24" ht="26.4">
      <c r="A46" s="5">
        <f t="shared" si="0"/>
        <v>34</v>
      </c>
      <c r="B46" s="37" t="s">
        <v>7</v>
      </c>
      <c r="C46" s="37"/>
      <c r="D46" s="37"/>
      <c r="E46" s="37"/>
      <c r="F46" s="39" t="s">
        <v>25</v>
      </c>
      <c r="G46" s="15">
        <v>50</v>
      </c>
      <c r="H46" s="27">
        <f t="shared" si="1"/>
        <v>61820</v>
      </c>
      <c r="I46" s="31"/>
      <c r="J46" s="31"/>
      <c r="K46" s="31"/>
      <c r="L46" s="31"/>
      <c r="M46" s="31"/>
      <c r="N46" s="31"/>
      <c r="O46" s="31"/>
      <c r="P46" s="31"/>
      <c r="Q46" s="37"/>
      <c r="R46" s="42"/>
      <c r="S46" s="37"/>
      <c r="T46" s="37"/>
      <c r="U46" s="58" t="e">
        <f>IF(I46="Y","M", AVERAGE(J46:T46))</f>
        <v>#DIV/0!</v>
      </c>
      <c r="V46" s="172"/>
      <c r="W46" s="39"/>
      <c r="X46" s="7"/>
    </row>
    <row r="47" spans="1:24" ht="26.4">
      <c r="A47" s="5">
        <f t="shared" si="0"/>
        <v>35</v>
      </c>
      <c r="B47" s="37" t="s">
        <v>7</v>
      </c>
      <c r="C47" s="37"/>
      <c r="D47" s="37"/>
      <c r="E47" s="37"/>
      <c r="F47" s="40" t="s">
        <v>46</v>
      </c>
      <c r="G47" s="15">
        <v>100</v>
      </c>
      <c r="H47" s="27">
        <f t="shared" si="1"/>
        <v>61920</v>
      </c>
      <c r="I47" s="31"/>
      <c r="J47" s="31"/>
      <c r="K47" s="31"/>
      <c r="L47" s="31"/>
      <c r="M47" s="31"/>
      <c r="N47" s="31"/>
      <c r="O47" s="31"/>
      <c r="P47" s="31"/>
      <c r="Q47" s="37"/>
      <c r="R47" s="42"/>
      <c r="S47" s="37"/>
      <c r="T47" s="37"/>
      <c r="U47" s="58" t="e">
        <f>IF(I47="Y","M", AVERAGE(J47:T47))</f>
        <v>#DIV/0!</v>
      </c>
      <c r="V47" s="172"/>
      <c r="W47" s="39"/>
      <c r="X47" s="7"/>
    </row>
    <row r="48" spans="1:24" ht="54" customHeight="1">
      <c r="A48" s="5">
        <f t="shared" si="0"/>
        <v>36</v>
      </c>
      <c r="B48" s="37" t="s">
        <v>7</v>
      </c>
      <c r="C48" s="37"/>
      <c r="D48" s="167" t="s">
        <v>391</v>
      </c>
      <c r="E48" s="167"/>
      <c r="F48" s="39" t="s">
        <v>387</v>
      </c>
      <c r="G48" s="15">
        <v>50</v>
      </c>
      <c r="H48" s="27">
        <f t="shared" si="1"/>
        <v>61970</v>
      </c>
      <c r="I48" s="31"/>
      <c r="J48" s="31"/>
      <c r="K48" s="31"/>
      <c r="L48" s="31"/>
      <c r="M48" s="31"/>
      <c r="N48" s="31"/>
      <c r="O48" s="31"/>
      <c r="P48" s="31"/>
      <c r="Q48" s="37"/>
      <c r="R48" s="42"/>
      <c r="S48" s="37"/>
      <c r="T48" s="37"/>
      <c r="U48" s="58" t="e">
        <f>IF(I48="Y","M", AVERAGE(J48:T48))</f>
        <v>#DIV/0!</v>
      </c>
      <c r="V48" s="172" t="s">
        <v>392</v>
      </c>
      <c r="W48" s="39"/>
      <c r="X48" s="7"/>
    </row>
    <row r="49" spans="1:24" ht="31.2" customHeight="1">
      <c r="A49" s="5">
        <f t="shared" si="0"/>
        <v>37</v>
      </c>
      <c r="B49" s="180" t="s">
        <v>107</v>
      </c>
      <c r="C49" s="37"/>
      <c r="D49" s="37"/>
      <c r="E49" s="37"/>
      <c r="F49" s="10" t="s">
        <v>24</v>
      </c>
      <c r="G49" s="41">
        <v>20</v>
      </c>
      <c r="H49" s="27">
        <f t="shared" si="1"/>
        <v>61990</v>
      </c>
      <c r="I49" s="31"/>
      <c r="J49" s="31"/>
      <c r="K49" s="31"/>
      <c r="L49" s="31"/>
      <c r="M49" s="31"/>
      <c r="N49" s="31"/>
      <c r="O49" s="31"/>
      <c r="P49" s="31"/>
      <c r="Q49" s="37"/>
      <c r="R49" s="42"/>
      <c r="S49" s="37"/>
      <c r="T49" s="37"/>
      <c r="U49" s="58" t="e">
        <f>IF(I49="Y","M", AVERAGE(J49:T49))</f>
        <v>#DIV/0!</v>
      </c>
      <c r="V49" s="172"/>
      <c r="W49" s="39"/>
      <c r="X49" s="7"/>
    </row>
    <row r="50" spans="1:24" ht="27" customHeight="1">
      <c r="A50" s="5">
        <f t="shared" si="0"/>
        <v>38</v>
      </c>
      <c r="B50" s="180" t="s">
        <v>6</v>
      </c>
      <c r="C50" s="37"/>
      <c r="D50" s="37"/>
      <c r="E50" s="37"/>
      <c r="F50" s="10" t="s">
        <v>44</v>
      </c>
      <c r="G50" s="15">
        <v>16020</v>
      </c>
      <c r="H50" s="27">
        <f t="shared" si="1"/>
        <v>78010</v>
      </c>
      <c r="I50" s="31"/>
      <c r="J50" s="31"/>
      <c r="K50" s="31"/>
      <c r="L50" s="31"/>
      <c r="M50" s="31"/>
      <c r="N50" s="31"/>
      <c r="O50" s="31"/>
      <c r="P50" s="31"/>
      <c r="Q50" s="37"/>
      <c r="R50" s="42"/>
      <c r="S50" s="37"/>
      <c r="T50" s="37"/>
      <c r="U50" s="58" t="e">
        <f>IF(I50="Y","M", AVERAGE(J50:T50))</f>
        <v>#DIV/0!</v>
      </c>
      <c r="V50" s="172"/>
      <c r="W50" s="39"/>
      <c r="X50" s="7"/>
    </row>
    <row r="51" spans="1:24">
      <c r="A51" s="173"/>
      <c r="B51" s="181"/>
      <c r="C51" s="174"/>
      <c r="D51" s="174"/>
      <c r="E51" s="174"/>
      <c r="F51" s="175"/>
      <c r="G51" s="174"/>
      <c r="H51" s="176"/>
      <c r="I51" s="176"/>
      <c r="J51" s="176"/>
      <c r="K51" s="176"/>
      <c r="L51" s="176"/>
      <c r="M51" s="176"/>
      <c r="N51" s="176"/>
      <c r="O51" s="176"/>
      <c r="P51" s="176"/>
      <c r="Q51" s="174"/>
      <c r="R51" s="175"/>
      <c r="S51" s="174"/>
      <c r="T51" s="174"/>
      <c r="U51" s="174"/>
      <c r="V51" s="175"/>
      <c r="W51" s="177"/>
    </row>
    <row r="52" spans="1:24">
      <c r="G52" s="7">
        <f>SUM(G9:G50)</f>
        <v>78010</v>
      </c>
    </row>
  </sheetData>
  <autoFilter ref="B7:R50">
    <filterColumn colId="1"/>
    <filterColumn colId="2"/>
    <filterColumn colId="3"/>
  </autoFilter>
  <sortState ref="B11:G58">
    <sortCondition ref="B11:B58"/>
  </sortState>
  <mergeCells count="1">
    <mergeCell ref="B8:R8"/>
  </mergeCells>
  <hyperlinks>
    <hyperlink ref="D15" location="EST_P_12_01_EST_P_15_01" display="EST_P_12_01_EST_P_15_01"/>
    <hyperlink ref="D48" location="ADS_S_15_1_ADS_S_13_1_ADS_W_13_1" display="ADS_S_15_1_ADS_S_13_1_ADS_W_13_1"/>
    <hyperlink ref="D16" location="SPE_W_15_1" display="SPE_W_15_1"/>
    <hyperlink ref="D17" location="TSP_W_15_1" display="TSP_W_15_1"/>
    <hyperlink ref="D19" location="SPE_W_15_2_SPE_W_15_3" display="SPE_W_15_2_SPE_W_15_3"/>
    <hyperlink ref="D13" location="BPS_P_15_1" display="BPS_P_15_1"/>
    <hyperlink ref="D45" location="AVS_W_14_1" display="AVS_W_14_1"/>
    <hyperlink ref="D39" location="AVS_P_15_01" display="AVS_P_15_01"/>
    <hyperlink ref="D14" location="AVS_P_08_01_AVS_P_08_02" display="AVS_P_08_01_AVS_P_08_02"/>
  </hyperlinks>
  <pageMargins left="0.7" right="0.7" top="0.5" bottom="0.5" header="0.3" footer="0.3"/>
  <pageSetup paperSize="3" scale="70"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workbookViewId="0">
      <selection activeCell="D9" sqref="D9"/>
    </sheetView>
  </sheetViews>
  <sheetFormatPr defaultRowHeight="13.2"/>
  <cols>
    <col min="1" max="1" width="6.109375" style="33" customWidth="1"/>
    <col min="2" max="2" width="4.6640625" customWidth="1"/>
    <col min="3" max="3" width="18.5546875" customWidth="1"/>
    <col min="4" max="4" width="47.6640625" style="1" customWidth="1"/>
    <col min="5" max="5" width="10.33203125" customWidth="1"/>
    <col min="6" max="6" width="11" customWidth="1"/>
    <col min="8" max="8" width="29" style="1" bestFit="1" customWidth="1"/>
  </cols>
  <sheetData>
    <row r="1" spans="1:8" ht="21">
      <c r="C1" s="14" t="s">
        <v>100</v>
      </c>
      <c r="D1" s="14"/>
      <c r="E1" s="14"/>
      <c r="F1" s="14"/>
      <c r="G1" s="17"/>
    </row>
    <row r="2" spans="1:8" ht="26.4">
      <c r="C2" s="13">
        <v>41837</v>
      </c>
      <c r="D2" s="55" t="s">
        <v>389</v>
      </c>
      <c r="E2" s="13"/>
      <c r="F2" s="13"/>
      <c r="G2" s="55"/>
    </row>
    <row r="3" spans="1:8" ht="31.2" customHeight="1">
      <c r="C3" s="13" t="s">
        <v>102</v>
      </c>
      <c r="D3" s="57" t="s">
        <v>390</v>
      </c>
      <c r="E3" s="13"/>
      <c r="F3" s="13"/>
      <c r="G3" s="57"/>
    </row>
    <row r="4" spans="1:8">
      <c r="C4" s="13"/>
      <c r="D4" s="57" t="s">
        <v>101</v>
      </c>
      <c r="E4" s="13"/>
      <c r="F4" s="13"/>
      <c r="G4" s="57"/>
    </row>
    <row r="5" spans="1:8">
      <c r="C5" s="13"/>
      <c r="D5" s="57"/>
      <c r="E5" s="18"/>
    </row>
    <row r="6" spans="1:8">
      <c r="D6" s="19"/>
      <c r="E6" s="18"/>
    </row>
    <row r="7" spans="1:8" ht="79.2">
      <c r="A7" s="2" t="s">
        <v>99</v>
      </c>
      <c r="B7" s="2" t="s">
        <v>27</v>
      </c>
      <c r="C7" s="2" t="s">
        <v>1</v>
      </c>
      <c r="D7" s="2" t="s">
        <v>0</v>
      </c>
      <c r="E7" s="3" t="s">
        <v>96</v>
      </c>
      <c r="F7" s="3" t="s">
        <v>97</v>
      </c>
      <c r="G7" s="22" t="s">
        <v>47</v>
      </c>
      <c r="H7" s="21" t="s">
        <v>49</v>
      </c>
    </row>
    <row r="8" spans="1:8">
      <c r="A8" s="69"/>
      <c r="B8" s="23"/>
      <c r="C8" s="184" t="s">
        <v>10</v>
      </c>
      <c r="D8" s="186"/>
      <c r="E8" s="186"/>
      <c r="F8" s="186"/>
      <c r="G8" s="23"/>
      <c r="H8" s="48"/>
    </row>
    <row r="9" spans="1:8">
      <c r="A9" s="75">
        <v>1</v>
      </c>
      <c r="B9" s="71">
        <v>1</v>
      </c>
      <c r="C9" s="5"/>
      <c r="D9" s="8" t="s">
        <v>11</v>
      </c>
      <c r="E9" s="12">
        <v>22160</v>
      </c>
      <c r="F9" s="12">
        <f>E9</f>
        <v>22160</v>
      </c>
      <c r="G9" s="32" t="s">
        <v>98</v>
      </c>
      <c r="H9" s="6"/>
    </row>
    <row r="10" spans="1:8">
      <c r="A10" s="75">
        <v>2</v>
      </c>
      <c r="B10" s="71">
        <v>2</v>
      </c>
      <c r="C10" s="5"/>
      <c r="D10" s="8" t="s">
        <v>105</v>
      </c>
      <c r="E10" s="12">
        <v>2000</v>
      </c>
      <c r="F10" s="88"/>
      <c r="G10" s="32" t="s">
        <v>98</v>
      </c>
      <c r="H10" s="6" t="s">
        <v>106</v>
      </c>
    </row>
    <row r="11" spans="1:8">
      <c r="A11" s="69"/>
      <c r="B11" s="30"/>
      <c r="C11" s="65"/>
      <c r="D11" s="67" t="s">
        <v>42</v>
      </c>
      <c r="E11" s="68"/>
      <c r="F11" s="68"/>
      <c r="G11" s="69"/>
      <c r="H11" s="48"/>
    </row>
    <row r="12" spans="1:8">
      <c r="A12" s="75" t="s">
        <v>125</v>
      </c>
      <c r="B12" s="72"/>
      <c r="C12" s="9"/>
      <c r="D12" s="10"/>
      <c r="E12" s="41"/>
      <c r="F12" s="27"/>
      <c r="G12" s="77"/>
      <c r="H12" s="39"/>
    </row>
    <row r="13" spans="1:8">
      <c r="A13" s="75"/>
      <c r="B13" s="72"/>
      <c r="C13" s="9"/>
      <c r="D13" s="10"/>
      <c r="E13" s="41"/>
      <c r="F13" s="27"/>
      <c r="G13" s="77"/>
      <c r="H13" s="39"/>
    </row>
    <row r="14" spans="1:8">
      <c r="A14" s="75"/>
      <c r="B14" s="72"/>
      <c r="C14" s="37"/>
      <c r="D14" s="39"/>
      <c r="E14" s="15"/>
      <c r="F14" s="27"/>
      <c r="G14" s="77"/>
      <c r="H14" s="39"/>
    </row>
    <row r="15" spans="1:8">
      <c r="A15" s="75"/>
      <c r="B15" s="72"/>
      <c r="C15" s="37"/>
      <c r="D15" s="39"/>
      <c r="E15" s="15"/>
      <c r="F15" s="27"/>
      <c r="G15" s="77"/>
      <c r="H15" s="39"/>
    </row>
    <row r="16" spans="1:8">
      <c r="A16" s="75"/>
      <c r="B16" s="72"/>
      <c r="C16" s="37"/>
      <c r="D16" s="39"/>
      <c r="E16" s="15"/>
      <c r="F16" s="27"/>
      <c r="G16" s="77"/>
      <c r="H16" s="39"/>
    </row>
    <row r="17" spans="1:8">
      <c r="A17" s="75"/>
      <c r="B17" s="72"/>
      <c r="C17" s="37"/>
      <c r="D17" s="39"/>
      <c r="E17" s="27"/>
      <c r="F17" s="27"/>
      <c r="G17" s="77"/>
      <c r="H17" s="39"/>
    </row>
    <row r="18" spans="1:8">
      <c r="A18" s="75"/>
      <c r="B18" s="72"/>
      <c r="C18" s="37"/>
      <c r="D18" s="39"/>
      <c r="E18" s="27"/>
      <c r="F18" s="27"/>
      <c r="G18" s="77"/>
      <c r="H18" s="39"/>
    </row>
    <row r="19" spans="1:8">
      <c r="A19" s="75"/>
      <c r="B19" s="72"/>
      <c r="C19" s="37"/>
      <c r="D19" s="39"/>
      <c r="E19" s="27"/>
      <c r="F19" s="27"/>
      <c r="G19" s="77"/>
      <c r="H19" s="39"/>
    </row>
    <row r="20" spans="1:8">
      <c r="A20" s="75"/>
      <c r="B20" s="72"/>
      <c r="C20" s="37"/>
      <c r="D20" s="39"/>
      <c r="E20" s="27"/>
      <c r="F20" s="27"/>
      <c r="G20" s="77"/>
      <c r="H20" s="39"/>
    </row>
    <row r="21" spans="1:8">
      <c r="A21" s="75"/>
      <c r="B21" s="72"/>
      <c r="C21" s="36"/>
      <c r="D21" s="38"/>
      <c r="E21" s="27"/>
      <c r="F21" s="27"/>
      <c r="G21" s="77"/>
      <c r="H21" s="39"/>
    </row>
    <row r="22" spans="1:8">
      <c r="A22" s="75"/>
      <c r="B22" s="72"/>
      <c r="C22" s="37"/>
      <c r="D22" s="39"/>
      <c r="E22" s="15"/>
      <c r="F22" s="27"/>
      <c r="G22" s="77"/>
      <c r="H22" s="39"/>
    </row>
    <row r="23" spans="1:8">
      <c r="A23" s="75"/>
      <c r="B23" s="72"/>
      <c r="C23" s="37"/>
      <c r="D23" s="40"/>
      <c r="E23" s="15"/>
      <c r="F23" s="27"/>
      <c r="G23" s="77"/>
      <c r="H23" s="39"/>
    </row>
    <row r="24" spans="1:8">
      <c r="A24" s="75"/>
      <c r="B24" s="72"/>
      <c r="C24" s="11"/>
      <c r="D24" s="16"/>
      <c r="E24" s="76"/>
      <c r="F24" s="27"/>
      <c r="G24" s="77"/>
      <c r="H24" s="39"/>
    </row>
    <row r="25" spans="1:8">
      <c r="A25" s="75"/>
      <c r="B25" s="72"/>
      <c r="C25" s="37"/>
      <c r="D25" s="39"/>
      <c r="E25" s="27"/>
      <c r="F25" s="27"/>
      <c r="G25" s="77"/>
      <c r="H25" s="39"/>
    </row>
    <row r="26" spans="1:8">
      <c r="A26" s="75"/>
      <c r="B26" s="72"/>
      <c r="C26" s="37"/>
      <c r="D26" s="39"/>
      <c r="E26" s="27"/>
      <c r="F26" s="27"/>
      <c r="G26" s="77"/>
      <c r="H26" s="39"/>
    </row>
    <row r="27" spans="1:8">
      <c r="A27" s="75"/>
      <c r="B27" s="72"/>
      <c r="C27" s="37"/>
      <c r="D27" s="39"/>
      <c r="E27" s="27"/>
      <c r="F27" s="27"/>
      <c r="G27" s="77"/>
      <c r="H27" s="39"/>
    </row>
    <row r="28" spans="1:8">
      <c r="A28" s="75"/>
      <c r="B28" s="72"/>
      <c r="C28" s="37"/>
      <c r="D28" s="39"/>
      <c r="E28" s="61"/>
      <c r="F28" s="27"/>
      <c r="G28" s="77"/>
      <c r="H28" s="39"/>
    </row>
    <row r="29" spans="1:8">
      <c r="A29" s="75"/>
      <c r="B29" s="72"/>
      <c r="C29" s="37"/>
      <c r="D29" s="39"/>
      <c r="E29" s="27"/>
      <c r="F29" s="27"/>
      <c r="G29" s="77"/>
      <c r="H29" s="39"/>
    </row>
    <row r="30" spans="1:8">
      <c r="A30" s="75"/>
      <c r="B30" s="72"/>
      <c r="C30" s="37"/>
      <c r="D30" s="39"/>
      <c r="E30" s="27"/>
      <c r="F30" s="27"/>
      <c r="G30" s="77"/>
      <c r="H30" s="39"/>
    </row>
    <row r="31" spans="1:8">
      <c r="A31" s="75"/>
      <c r="B31" s="72"/>
      <c r="C31" s="37"/>
      <c r="D31" s="39"/>
      <c r="E31" s="27"/>
      <c r="F31" s="27"/>
      <c r="G31" s="77"/>
      <c r="H31" s="39"/>
    </row>
    <row r="32" spans="1:8">
      <c r="A32" s="75"/>
      <c r="B32" s="72"/>
      <c r="C32" s="9"/>
      <c r="D32" s="10"/>
      <c r="E32" s="27"/>
      <c r="F32" s="27"/>
      <c r="G32" s="77"/>
      <c r="H32" s="39"/>
    </row>
    <row r="33" spans="1:8">
      <c r="A33" s="75"/>
      <c r="B33" s="72"/>
      <c r="C33" s="37"/>
      <c r="D33" s="39"/>
      <c r="E33" s="27"/>
      <c r="F33" s="27"/>
      <c r="G33" s="77"/>
      <c r="H33" s="39"/>
    </row>
    <row r="34" spans="1:8">
      <c r="A34" s="75"/>
      <c r="B34" s="72"/>
      <c r="C34" s="37"/>
      <c r="D34" s="39"/>
      <c r="E34" s="27"/>
      <c r="F34" s="27"/>
      <c r="G34" s="77"/>
      <c r="H34" s="39"/>
    </row>
    <row r="35" spans="1:8">
      <c r="A35" s="75"/>
      <c r="B35" s="71"/>
      <c r="C35" s="9"/>
      <c r="D35" s="10"/>
      <c r="E35" s="27"/>
      <c r="F35" s="27"/>
      <c r="G35" s="77"/>
      <c r="H35" s="39"/>
    </row>
    <row r="36" spans="1:8">
      <c r="A36" s="75"/>
      <c r="B36" s="71"/>
      <c r="C36" s="11"/>
      <c r="D36" s="16"/>
      <c r="E36" s="61"/>
      <c r="F36" s="27"/>
      <c r="G36" s="77"/>
      <c r="H36" s="39"/>
    </row>
    <row r="37" spans="1:8">
      <c r="A37" s="75"/>
      <c r="B37" s="72"/>
      <c r="C37" s="9"/>
      <c r="D37" s="10"/>
      <c r="E37" s="61"/>
      <c r="F37" s="27"/>
      <c r="G37" s="77"/>
      <c r="H37" s="39"/>
    </row>
    <row r="38" spans="1:8">
      <c r="A38" s="75"/>
      <c r="B38" s="72"/>
      <c r="C38" s="9"/>
      <c r="D38" s="10"/>
      <c r="E38" s="61"/>
      <c r="F38" s="27"/>
      <c r="G38" s="77"/>
      <c r="H38" s="39"/>
    </row>
    <row r="39" spans="1:8">
      <c r="A39" s="75"/>
      <c r="B39" s="72"/>
      <c r="C39" s="37"/>
      <c r="D39" s="39"/>
      <c r="E39" s="61"/>
      <c r="F39" s="27"/>
      <c r="G39" s="77"/>
      <c r="H39" s="39"/>
    </row>
    <row r="40" spans="1:8">
      <c r="A40" s="75"/>
      <c r="B40" s="72"/>
      <c r="C40" s="37"/>
      <c r="D40" s="39"/>
      <c r="E40" s="27"/>
      <c r="F40" s="27"/>
      <c r="G40" s="77"/>
      <c r="H40" s="39"/>
    </row>
    <row r="41" spans="1:8">
      <c r="A41" s="75"/>
      <c r="B41" s="72"/>
      <c r="C41" s="11"/>
      <c r="D41" s="10"/>
      <c r="E41" s="27"/>
      <c r="F41" s="27"/>
      <c r="G41" s="77"/>
      <c r="H41" s="39"/>
    </row>
    <row r="42" spans="1:8">
      <c r="A42" s="75"/>
      <c r="B42" s="72"/>
      <c r="C42" s="37"/>
      <c r="D42" s="39"/>
      <c r="E42" s="61"/>
      <c r="F42" s="27"/>
      <c r="G42" s="77"/>
      <c r="H42" s="39"/>
    </row>
    <row r="43" spans="1:8">
      <c r="A43" s="75"/>
      <c r="B43" s="73"/>
      <c r="C43" s="66"/>
      <c r="D43" s="38"/>
      <c r="E43" s="64"/>
      <c r="F43" s="27"/>
      <c r="G43" s="77"/>
      <c r="H43" s="39"/>
    </row>
    <row r="44" spans="1:8">
      <c r="A44" s="75"/>
      <c r="B44" s="72"/>
      <c r="C44" s="37"/>
      <c r="D44" s="39"/>
      <c r="E44" s="27"/>
      <c r="F44" s="27"/>
      <c r="G44" s="77"/>
      <c r="H44" s="39"/>
    </row>
    <row r="45" spans="1:8">
      <c r="A45" s="75"/>
      <c r="B45" s="72"/>
      <c r="C45" s="11"/>
      <c r="D45" s="10"/>
      <c r="E45" s="27"/>
      <c r="F45" s="27"/>
      <c r="G45" s="77"/>
      <c r="H45" s="39"/>
    </row>
    <row r="46" spans="1:8">
      <c r="A46" s="75"/>
      <c r="B46" s="72"/>
      <c r="C46" s="37"/>
      <c r="D46" s="39"/>
      <c r="E46" s="27"/>
      <c r="F46" s="27"/>
      <c r="G46" s="77"/>
      <c r="H46" s="39"/>
    </row>
    <row r="47" spans="1:8">
      <c r="A47" s="75"/>
      <c r="B47" s="72"/>
      <c r="C47" s="37"/>
      <c r="D47" s="39"/>
      <c r="E47" s="27"/>
      <c r="F47" s="27"/>
      <c r="G47" s="77"/>
      <c r="H47" s="39"/>
    </row>
    <row r="48" spans="1:8">
      <c r="A48" s="75"/>
      <c r="B48" s="74"/>
      <c r="C48" s="62"/>
      <c r="D48" s="70"/>
      <c r="E48" s="27"/>
      <c r="F48" s="27"/>
      <c r="G48" s="78"/>
      <c r="H48" s="70"/>
    </row>
    <row r="49" spans="1:8">
      <c r="A49" s="75"/>
      <c r="B49" s="72"/>
      <c r="C49" s="37"/>
      <c r="D49" s="39"/>
      <c r="E49" s="27"/>
      <c r="F49" s="27"/>
      <c r="G49" s="77"/>
      <c r="H49" s="39"/>
    </row>
    <row r="50" spans="1:8">
      <c r="A50" s="75"/>
      <c r="B50" s="72"/>
      <c r="C50" s="37"/>
      <c r="D50" s="39"/>
      <c r="E50" s="61"/>
      <c r="F50" s="27"/>
      <c r="G50" s="77"/>
      <c r="H50" s="39"/>
    </row>
    <row r="51" spans="1:8">
      <c r="A51" s="75"/>
      <c r="B51" s="72"/>
      <c r="C51" s="37"/>
      <c r="D51" s="39"/>
      <c r="E51" s="27"/>
      <c r="F51" s="27"/>
      <c r="G51" s="77"/>
      <c r="H51" s="39"/>
    </row>
    <row r="52" spans="1:8">
      <c r="A52" s="75"/>
      <c r="B52" s="72"/>
      <c r="C52" s="37"/>
      <c r="D52" s="39"/>
      <c r="E52" s="27"/>
      <c r="F52" s="27"/>
      <c r="G52" s="77"/>
      <c r="H52" s="39"/>
    </row>
    <row r="53" spans="1:8">
      <c r="A53" s="75"/>
      <c r="B53" s="72"/>
      <c r="C53" s="11"/>
      <c r="D53" s="10"/>
      <c r="E53" s="27"/>
      <c r="F53" s="27"/>
      <c r="G53" s="77"/>
      <c r="H53" s="39"/>
    </row>
    <row r="54" spans="1:8">
      <c r="A54" s="75"/>
      <c r="B54" s="72"/>
      <c r="C54" s="11"/>
      <c r="D54" s="10"/>
      <c r="E54" s="61"/>
      <c r="F54" s="27"/>
      <c r="G54" s="77"/>
      <c r="H54" s="39"/>
    </row>
    <row r="55" spans="1:8">
      <c r="A55" s="75"/>
      <c r="B55" s="72"/>
      <c r="C55" s="37"/>
      <c r="D55" s="39"/>
      <c r="E55" s="79"/>
      <c r="F55" s="27"/>
      <c r="G55" s="80"/>
      <c r="H55" s="39"/>
    </row>
    <row r="56" spans="1:8">
      <c r="A56" s="69"/>
      <c r="B56" s="24"/>
      <c r="C56" s="24"/>
      <c r="D56" s="63"/>
      <c r="E56" s="24"/>
      <c r="F56" s="44"/>
      <c r="G56" s="30"/>
      <c r="H56" s="48"/>
    </row>
    <row r="57" spans="1:8">
      <c r="E57" s="7">
        <f>SUM(E9:E55)</f>
        <v>24160</v>
      </c>
    </row>
  </sheetData>
  <sortState ref="B11:H64">
    <sortCondition descending="1" ref="G11:G64"/>
  </sortState>
  <mergeCells count="1">
    <mergeCell ref="C8:F8"/>
  </mergeCells>
  <pageMargins left="0.7" right="0.7" top="0.75" bottom="0.75" header="0.3" footer="0.3"/>
  <pageSetup paperSize="3" scale="92"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sheetPr>
    <pageSetUpPr fitToPage="1"/>
  </sheetPr>
  <dimension ref="A1:R227"/>
  <sheetViews>
    <sheetView zoomScaleNormal="100" zoomScaleSheetLayoutView="100" workbookViewId="0">
      <pane ySplit="1" topLeftCell="A217" activePane="bottomLeft" state="frozen"/>
      <selection pane="bottomLeft" activeCell="A223" sqref="A223"/>
    </sheetView>
  </sheetViews>
  <sheetFormatPr defaultColWidth="9.109375" defaultRowHeight="15.6" outlineLevelCol="1"/>
  <cols>
    <col min="1" max="1" width="16.88671875" style="94" bestFit="1" customWidth="1"/>
    <col min="2" max="2" width="8.6640625" style="93" bestFit="1" customWidth="1"/>
    <col min="3" max="3" width="98" style="92" customWidth="1"/>
    <col min="4" max="4" width="4.6640625" style="92" customWidth="1"/>
    <col min="5" max="15" width="4.6640625" style="91" customWidth="1" outlineLevel="1"/>
    <col min="16" max="16" width="8.6640625" style="91" bestFit="1" customWidth="1"/>
    <col min="17" max="17" width="33.109375" style="90" customWidth="1"/>
    <col min="18" max="18" width="39.44140625" style="89" bestFit="1" customWidth="1"/>
    <col min="19" max="16384" width="9.109375" style="89"/>
  </cols>
  <sheetData>
    <row r="1" spans="1:17" s="54" customFormat="1" ht="95.25" customHeight="1" thickBot="1">
      <c r="A1" s="166" t="s">
        <v>50</v>
      </c>
      <c r="B1" s="187" t="s">
        <v>51</v>
      </c>
      <c r="C1" s="188"/>
      <c r="D1" s="165" t="s">
        <v>386</v>
      </c>
      <c r="E1" s="49" t="s">
        <v>52</v>
      </c>
      <c r="F1" s="50" t="s">
        <v>53</v>
      </c>
      <c r="G1" s="51" t="s">
        <v>54</v>
      </c>
      <c r="H1" s="50" t="s">
        <v>55</v>
      </c>
      <c r="I1" s="51" t="s">
        <v>56</v>
      </c>
      <c r="J1" s="50" t="s">
        <v>57</v>
      </c>
      <c r="K1" s="51" t="s">
        <v>58</v>
      </c>
      <c r="L1" s="50" t="s">
        <v>59</v>
      </c>
      <c r="M1" s="51" t="s">
        <v>60</v>
      </c>
      <c r="N1" s="50" t="s">
        <v>61</v>
      </c>
      <c r="O1" s="51" t="s">
        <v>62</v>
      </c>
      <c r="P1" s="52" t="s">
        <v>63</v>
      </c>
      <c r="Q1" s="53" t="s">
        <v>64</v>
      </c>
    </row>
    <row r="2" spans="1:17" s="94" customFormat="1">
      <c r="A2" s="192"/>
      <c r="B2" s="193"/>
      <c r="C2" s="193"/>
      <c r="D2" s="193"/>
      <c r="E2" s="193"/>
      <c r="F2" s="193"/>
      <c r="G2" s="193"/>
      <c r="H2" s="193"/>
      <c r="I2" s="193"/>
      <c r="J2" s="193"/>
      <c r="K2" s="193"/>
      <c r="L2" s="193"/>
      <c r="M2" s="193"/>
      <c r="N2" s="193"/>
      <c r="O2" s="193"/>
      <c r="P2" s="194"/>
      <c r="Q2" s="164"/>
    </row>
    <row r="3" spans="1:17" s="158" customFormat="1" ht="33" customHeight="1">
      <c r="A3" s="156" t="s">
        <v>385</v>
      </c>
      <c r="B3" s="189" t="s">
        <v>384</v>
      </c>
      <c r="C3" s="190"/>
      <c r="D3" s="114">
        <v>5</v>
      </c>
      <c r="E3" s="111">
        <v>3</v>
      </c>
      <c r="F3" s="111">
        <v>4</v>
      </c>
      <c r="G3" s="111">
        <v>4</v>
      </c>
      <c r="H3" s="111">
        <v>5</v>
      </c>
      <c r="I3" s="111">
        <v>5</v>
      </c>
      <c r="J3" s="111"/>
      <c r="K3" s="111">
        <v>5</v>
      </c>
      <c r="L3" s="111">
        <v>5</v>
      </c>
      <c r="M3" s="111">
        <v>5</v>
      </c>
      <c r="N3" s="111">
        <v>5</v>
      </c>
      <c r="O3" s="111"/>
      <c r="P3" s="102">
        <f>AVERAGE(D3:O3)</f>
        <v>4.5999999999999996</v>
      </c>
      <c r="Q3" s="197" t="s">
        <v>383</v>
      </c>
    </row>
    <row r="4" spans="1:17" s="158" customFormat="1" ht="51.75" customHeight="1">
      <c r="A4" s="162" t="s">
        <v>382</v>
      </c>
      <c r="B4" s="106">
        <v>1</v>
      </c>
      <c r="C4" s="161" t="s">
        <v>381</v>
      </c>
      <c r="D4" s="160"/>
      <c r="E4" s="103"/>
      <c r="F4" s="163">
        <v>4</v>
      </c>
      <c r="G4" s="103"/>
      <c r="H4" s="159"/>
      <c r="I4" s="103"/>
      <c r="J4" s="159"/>
      <c r="K4" s="103"/>
      <c r="L4" s="159"/>
      <c r="M4" s="103"/>
      <c r="N4" s="159"/>
      <c r="O4" s="103"/>
      <c r="P4" s="102"/>
      <c r="Q4" s="197"/>
    </row>
    <row r="5" spans="1:17" s="158" customFormat="1" ht="109.2">
      <c r="A5" s="162"/>
      <c r="B5" s="106"/>
      <c r="C5" s="161" t="s">
        <v>380</v>
      </c>
      <c r="D5" s="160"/>
      <c r="E5" s="103"/>
      <c r="F5" s="159"/>
      <c r="G5" s="103"/>
      <c r="H5" s="159"/>
      <c r="I5" s="103"/>
      <c r="J5" s="159"/>
      <c r="K5" s="103"/>
      <c r="L5" s="159"/>
      <c r="M5" s="103"/>
      <c r="N5" s="159"/>
      <c r="O5" s="103"/>
      <c r="P5" s="102"/>
      <c r="Q5" s="197"/>
    </row>
    <row r="6" spans="1:17" s="94" customFormat="1">
      <c r="A6" s="157"/>
      <c r="B6" s="106">
        <v>2</v>
      </c>
      <c r="C6" s="108" t="s">
        <v>379</v>
      </c>
      <c r="D6" s="108"/>
      <c r="E6" s="103"/>
      <c r="F6" s="104">
        <v>4</v>
      </c>
      <c r="G6" s="103"/>
      <c r="H6" s="104"/>
      <c r="I6" s="103"/>
      <c r="J6" s="104"/>
      <c r="K6" s="103"/>
      <c r="L6" s="104"/>
      <c r="M6" s="103"/>
      <c r="N6" s="104"/>
      <c r="O6" s="103"/>
      <c r="P6" s="102"/>
      <c r="Q6" s="197"/>
    </row>
    <row r="7" spans="1:17" s="94" customFormat="1">
      <c r="A7" s="136"/>
      <c r="B7" s="106" t="s">
        <v>129</v>
      </c>
      <c r="C7" s="105" t="s">
        <v>378</v>
      </c>
      <c r="D7" s="105"/>
      <c r="E7" s="103"/>
      <c r="F7" s="104"/>
      <c r="G7" s="103"/>
      <c r="H7" s="104"/>
      <c r="I7" s="103"/>
      <c r="J7" s="104"/>
      <c r="K7" s="103"/>
      <c r="L7" s="104"/>
      <c r="M7" s="103"/>
      <c r="N7" s="104"/>
      <c r="O7" s="103"/>
      <c r="P7" s="102"/>
      <c r="Q7" s="197"/>
    </row>
    <row r="8" spans="1:17" s="94" customFormat="1">
      <c r="A8" s="136"/>
      <c r="B8" s="106" t="s">
        <v>176</v>
      </c>
      <c r="C8" s="108" t="s">
        <v>377</v>
      </c>
      <c r="D8" s="108"/>
      <c r="E8" s="103"/>
      <c r="F8" s="104"/>
      <c r="G8" s="103"/>
      <c r="H8" s="104"/>
      <c r="I8" s="103"/>
      <c r="J8" s="104"/>
      <c r="K8" s="103"/>
      <c r="L8" s="104"/>
      <c r="M8" s="103"/>
      <c r="N8" s="104"/>
      <c r="O8" s="103"/>
      <c r="P8" s="102"/>
      <c r="Q8" s="197"/>
    </row>
    <row r="9" spans="1:17" s="94" customFormat="1" ht="31.2">
      <c r="A9" s="136"/>
      <c r="B9" s="106">
        <v>3</v>
      </c>
      <c r="C9" s="105" t="s">
        <v>376</v>
      </c>
      <c r="D9" s="105"/>
      <c r="E9" s="103"/>
      <c r="F9" s="104">
        <v>1</v>
      </c>
      <c r="G9" s="103"/>
      <c r="H9" s="104"/>
      <c r="I9" s="103"/>
      <c r="J9" s="104"/>
      <c r="K9" s="103"/>
      <c r="L9" s="104"/>
      <c r="M9" s="103"/>
      <c r="N9" s="104"/>
      <c r="O9" s="103"/>
      <c r="P9" s="102"/>
      <c r="Q9" s="197"/>
    </row>
    <row r="10" spans="1:17" s="94" customFormat="1" ht="46.8">
      <c r="A10" s="136"/>
      <c r="B10" s="106" t="s">
        <v>129</v>
      </c>
      <c r="C10" s="105" t="s">
        <v>375</v>
      </c>
      <c r="D10" s="105"/>
      <c r="E10" s="103"/>
      <c r="F10" s="104">
        <v>2</v>
      </c>
      <c r="G10" s="103"/>
      <c r="H10" s="104"/>
      <c r="I10" s="103"/>
      <c r="J10" s="104"/>
      <c r="K10" s="103"/>
      <c r="L10" s="104"/>
      <c r="M10" s="103"/>
      <c r="N10" s="104"/>
      <c r="O10" s="103"/>
      <c r="P10" s="102"/>
      <c r="Q10" s="154"/>
    </row>
    <row r="11" spans="1:17" s="94" customFormat="1">
      <c r="A11" s="136"/>
      <c r="B11" s="106" t="s">
        <v>176</v>
      </c>
      <c r="C11" s="105" t="s">
        <v>374</v>
      </c>
      <c r="D11" s="105"/>
      <c r="E11" s="103"/>
      <c r="F11" s="104">
        <v>2</v>
      </c>
      <c r="G11" s="103"/>
      <c r="H11" s="104"/>
      <c r="I11" s="103"/>
      <c r="J11" s="104"/>
      <c r="K11" s="103"/>
      <c r="L11" s="104"/>
      <c r="M11" s="103"/>
      <c r="N11" s="104"/>
      <c r="O11" s="103"/>
      <c r="P11" s="102"/>
      <c r="Q11" s="154"/>
    </row>
    <row r="12" spans="1:17" s="94" customFormat="1">
      <c r="A12" s="135"/>
      <c r="B12" s="106">
        <v>4</v>
      </c>
      <c r="C12" s="105" t="s">
        <v>373</v>
      </c>
      <c r="D12" s="105"/>
      <c r="E12" s="103"/>
      <c r="F12" s="104">
        <v>1</v>
      </c>
      <c r="G12" s="103"/>
      <c r="H12" s="104"/>
      <c r="I12" s="103"/>
      <c r="J12" s="104"/>
      <c r="K12" s="103"/>
      <c r="L12" s="104"/>
      <c r="M12" s="103"/>
      <c r="N12" s="104"/>
      <c r="O12" s="103"/>
      <c r="P12" s="102"/>
      <c r="Q12" s="154"/>
    </row>
    <row r="13" spans="1:17" s="94" customFormat="1">
      <c r="A13" s="156" t="s">
        <v>65</v>
      </c>
      <c r="B13" s="189" t="s">
        <v>66</v>
      </c>
      <c r="C13" s="190"/>
      <c r="D13" s="120"/>
      <c r="E13" s="155"/>
      <c r="F13" s="155"/>
      <c r="G13" s="155"/>
      <c r="H13" s="155"/>
      <c r="I13" s="155"/>
      <c r="J13" s="155"/>
      <c r="K13" s="155"/>
      <c r="L13" s="155"/>
      <c r="M13" s="155"/>
      <c r="N13" s="155"/>
      <c r="O13" s="155"/>
      <c r="P13" s="102"/>
      <c r="Q13" s="154"/>
    </row>
    <row r="14" spans="1:17" s="94" customFormat="1" ht="77.25" customHeight="1">
      <c r="A14" s="135"/>
      <c r="B14" s="146">
        <v>1</v>
      </c>
      <c r="C14" s="142" t="s">
        <v>372</v>
      </c>
      <c r="D14" s="142"/>
      <c r="E14" s="103"/>
      <c r="F14" s="104">
        <v>5</v>
      </c>
      <c r="G14" s="103"/>
      <c r="H14" s="104"/>
      <c r="I14" s="103"/>
      <c r="J14" s="104"/>
      <c r="K14" s="103"/>
      <c r="L14" s="104"/>
      <c r="M14" s="103"/>
      <c r="N14" s="104"/>
      <c r="O14" s="103"/>
      <c r="P14" s="102"/>
      <c r="Q14" s="154" t="s">
        <v>371</v>
      </c>
    </row>
    <row r="15" spans="1:17" s="94" customFormat="1" ht="31.2">
      <c r="A15" s="135"/>
      <c r="B15" s="146" t="s">
        <v>129</v>
      </c>
      <c r="C15" s="142" t="s">
        <v>370</v>
      </c>
      <c r="D15" s="142"/>
      <c r="E15" s="103"/>
      <c r="F15" s="104">
        <v>5</v>
      </c>
      <c r="G15" s="103"/>
      <c r="H15" s="104"/>
      <c r="I15" s="103"/>
      <c r="J15" s="104"/>
      <c r="K15" s="103"/>
      <c r="L15" s="104"/>
      <c r="M15" s="103"/>
      <c r="N15" s="104"/>
      <c r="O15" s="103"/>
      <c r="P15" s="102"/>
      <c r="Q15" s="154"/>
    </row>
    <row r="16" spans="1:17" s="94" customFormat="1" ht="46.8">
      <c r="A16" s="135"/>
      <c r="B16" s="146">
        <v>2</v>
      </c>
      <c r="C16" s="142" t="s">
        <v>67</v>
      </c>
      <c r="D16" s="142"/>
      <c r="E16" s="103"/>
      <c r="F16" s="104">
        <v>5</v>
      </c>
      <c r="G16" s="103"/>
      <c r="H16" s="104"/>
      <c r="I16" s="103"/>
      <c r="J16" s="104"/>
      <c r="K16" s="103"/>
      <c r="L16" s="104"/>
      <c r="M16" s="103"/>
      <c r="N16" s="104"/>
      <c r="O16" s="103"/>
      <c r="P16" s="102"/>
      <c r="Q16" s="154"/>
    </row>
    <row r="17" spans="1:17" s="94" customFormat="1" ht="46.8">
      <c r="A17" s="135"/>
      <c r="B17" s="146">
        <v>3</v>
      </c>
      <c r="C17" s="142" t="s">
        <v>68</v>
      </c>
      <c r="D17" s="142"/>
      <c r="E17" s="103"/>
      <c r="F17" s="104">
        <v>5</v>
      </c>
      <c r="G17" s="103"/>
      <c r="H17" s="104"/>
      <c r="I17" s="103"/>
      <c r="J17" s="104"/>
      <c r="K17" s="103"/>
      <c r="L17" s="104"/>
      <c r="M17" s="103"/>
      <c r="N17" s="104"/>
      <c r="O17" s="103"/>
      <c r="P17" s="102"/>
      <c r="Q17" s="154"/>
    </row>
    <row r="18" spans="1:17" s="94" customFormat="1" ht="31.2">
      <c r="A18" s="135"/>
      <c r="B18" s="146">
        <v>4</v>
      </c>
      <c r="C18" s="142" t="s">
        <v>369</v>
      </c>
      <c r="D18" s="142"/>
      <c r="E18" s="103"/>
      <c r="F18" s="104"/>
      <c r="G18" s="103"/>
      <c r="H18" s="104"/>
      <c r="I18" s="103"/>
      <c r="J18" s="104"/>
      <c r="K18" s="103"/>
      <c r="L18" s="104"/>
      <c r="M18" s="103"/>
      <c r="N18" s="104"/>
      <c r="O18" s="103"/>
      <c r="P18" s="102"/>
      <c r="Q18" s="154"/>
    </row>
    <row r="19" spans="1:17" s="94" customFormat="1" ht="31.2">
      <c r="A19" s="135"/>
      <c r="B19" s="146">
        <v>5</v>
      </c>
      <c r="C19" s="142" t="s">
        <v>69</v>
      </c>
      <c r="D19" s="142"/>
      <c r="E19" s="103"/>
      <c r="F19" s="104">
        <v>5</v>
      </c>
      <c r="G19" s="103"/>
      <c r="H19" s="104"/>
      <c r="I19" s="103"/>
      <c r="J19" s="104"/>
      <c r="K19" s="103"/>
      <c r="L19" s="104"/>
      <c r="M19" s="103"/>
      <c r="N19" s="104"/>
      <c r="O19" s="103"/>
      <c r="P19" s="102"/>
      <c r="Q19" s="154"/>
    </row>
    <row r="20" spans="1:17" s="94" customFormat="1" ht="46.8">
      <c r="A20" s="135"/>
      <c r="B20" s="145">
        <v>6</v>
      </c>
      <c r="C20" s="144" t="s">
        <v>70</v>
      </c>
      <c r="D20" s="144"/>
      <c r="E20" s="103"/>
      <c r="F20" s="104">
        <v>5</v>
      </c>
      <c r="G20" s="103"/>
      <c r="H20" s="104"/>
      <c r="I20" s="103"/>
      <c r="J20" s="104"/>
      <c r="K20" s="103"/>
      <c r="L20" s="104"/>
      <c r="M20" s="103"/>
      <c r="N20" s="104"/>
      <c r="O20" s="103"/>
      <c r="P20" s="102"/>
      <c r="Q20" s="154"/>
    </row>
    <row r="21" spans="1:17" s="94" customFormat="1" ht="31.2">
      <c r="A21" s="135"/>
      <c r="B21" s="145" t="s">
        <v>129</v>
      </c>
      <c r="C21" s="144" t="s">
        <v>368</v>
      </c>
      <c r="D21" s="144"/>
      <c r="E21" s="103"/>
      <c r="F21" s="104">
        <v>5</v>
      </c>
      <c r="G21" s="103"/>
      <c r="H21" s="104"/>
      <c r="I21" s="103"/>
      <c r="J21" s="104"/>
      <c r="K21" s="103"/>
      <c r="L21" s="104"/>
      <c r="M21" s="103"/>
      <c r="N21" s="104"/>
      <c r="O21" s="103"/>
      <c r="P21" s="102"/>
      <c r="Q21" s="154"/>
    </row>
    <row r="22" spans="1:17" s="94" customFormat="1" ht="46.8">
      <c r="A22" s="135"/>
      <c r="B22" s="145">
        <v>7</v>
      </c>
      <c r="C22" s="144" t="s">
        <v>367</v>
      </c>
      <c r="D22" s="146">
        <v>3</v>
      </c>
      <c r="E22" s="103">
        <v>4</v>
      </c>
      <c r="F22" s="104">
        <v>5</v>
      </c>
      <c r="G22" s="103">
        <v>2</v>
      </c>
      <c r="H22" s="104">
        <v>5</v>
      </c>
      <c r="I22" s="103">
        <v>5</v>
      </c>
      <c r="J22" s="104"/>
      <c r="K22" s="103">
        <v>2</v>
      </c>
      <c r="L22" s="104">
        <v>1</v>
      </c>
      <c r="M22" s="103">
        <v>5</v>
      </c>
      <c r="N22" s="104">
        <v>3</v>
      </c>
      <c r="O22" s="103"/>
      <c r="P22" s="102">
        <f t="shared" ref="P22:P27" si="0">AVERAGE(D22:O22)</f>
        <v>3.5</v>
      </c>
      <c r="Q22" s="154" t="s">
        <v>366</v>
      </c>
    </row>
    <row r="23" spans="1:17" s="94" customFormat="1" ht="33" customHeight="1">
      <c r="A23" s="113" t="s">
        <v>71</v>
      </c>
      <c r="B23" s="191" t="s">
        <v>365</v>
      </c>
      <c r="C23" s="190"/>
      <c r="D23" s="114">
        <v>5</v>
      </c>
      <c r="E23" s="111"/>
      <c r="F23" s="111" t="s">
        <v>202</v>
      </c>
      <c r="G23" s="111" t="s">
        <v>202</v>
      </c>
      <c r="H23" s="111">
        <v>4</v>
      </c>
      <c r="I23" s="111" t="s">
        <v>202</v>
      </c>
      <c r="J23" s="111"/>
      <c r="K23" s="111" t="s">
        <v>202</v>
      </c>
      <c r="L23" s="111" t="s">
        <v>202</v>
      </c>
      <c r="M23" s="111" t="s">
        <v>202</v>
      </c>
      <c r="N23" s="111" t="s">
        <v>202</v>
      </c>
      <c r="O23" s="111"/>
      <c r="P23" s="102">
        <f t="shared" si="0"/>
        <v>4.5</v>
      </c>
      <c r="Q23" s="197" t="s">
        <v>364</v>
      </c>
    </row>
    <row r="24" spans="1:17" s="94" customFormat="1" ht="42" customHeight="1">
      <c r="A24" s="110"/>
      <c r="B24" s="106">
        <v>1</v>
      </c>
      <c r="C24" s="108" t="s">
        <v>363</v>
      </c>
      <c r="D24" s="108"/>
      <c r="E24" s="103">
        <v>5</v>
      </c>
      <c r="F24" s="104"/>
      <c r="G24" s="103"/>
      <c r="H24" s="104"/>
      <c r="I24" s="103"/>
      <c r="J24" s="104"/>
      <c r="K24" s="103"/>
      <c r="L24" s="104"/>
      <c r="M24" s="103"/>
      <c r="N24" s="104"/>
      <c r="O24" s="103"/>
      <c r="P24" s="102">
        <f t="shared" si="0"/>
        <v>5</v>
      </c>
      <c r="Q24" s="197"/>
    </row>
    <row r="25" spans="1:17" s="94" customFormat="1" ht="42" customHeight="1">
      <c r="A25" s="136"/>
      <c r="B25" s="106">
        <v>2</v>
      </c>
      <c r="C25" s="105" t="s">
        <v>362</v>
      </c>
      <c r="D25" s="105"/>
      <c r="E25" s="103">
        <v>5</v>
      </c>
      <c r="F25" s="104"/>
      <c r="G25" s="103"/>
      <c r="H25" s="104"/>
      <c r="I25" s="103"/>
      <c r="J25" s="104"/>
      <c r="K25" s="103"/>
      <c r="L25" s="104"/>
      <c r="M25" s="103"/>
      <c r="N25" s="104"/>
      <c r="O25" s="103"/>
      <c r="P25" s="102">
        <f t="shared" si="0"/>
        <v>5</v>
      </c>
      <c r="Q25" s="197"/>
    </row>
    <row r="26" spans="1:17" s="94" customFormat="1" ht="42" customHeight="1">
      <c r="A26" s="136"/>
      <c r="B26" s="106">
        <v>3</v>
      </c>
      <c r="C26" s="105" t="s">
        <v>361</v>
      </c>
      <c r="D26" s="105"/>
      <c r="E26" s="103">
        <v>5</v>
      </c>
      <c r="F26" s="104"/>
      <c r="G26" s="103"/>
      <c r="H26" s="104"/>
      <c r="I26" s="103"/>
      <c r="J26" s="104"/>
      <c r="K26" s="103"/>
      <c r="L26" s="104"/>
      <c r="M26" s="103"/>
      <c r="N26" s="104"/>
      <c r="O26" s="103"/>
      <c r="P26" s="102">
        <f t="shared" si="0"/>
        <v>5</v>
      </c>
      <c r="Q26" s="197"/>
    </row>
    <row r="27" spans="1:17" s="94" customFormat="1" ht="42" customHeight="1">
      <c r="A27" s="135"/>
      <c r="B27" s="106">
        <v>4</v>
      </c>
      <c r="C27" s="108" t="s">
        <v>360</v>
      </c>
      <c r="D27" s="108"/>
      <c r="E27" s="153">
        <v>2</v>
      </c>
      <c r="F27" s="104"/>
      <c r="G27" s="103"/>
      <c r="H27" s="104"/>
      <c r="I27" s="103"/>
      <c r="J27" s="104"/>
      <c r="K27" s="103"/>
      <c r="L27" s="104"/>
      <c r="M27" s="103"/>
      <c r="N27" s="104"/>
      <c r="O27" s="103"/>
      <c r="P27" s="102">
        <f t="shared" si="0"/>
        <v>2</v>
      </c>
      <c r="Q27" s="197"/>
    </row>
    <row r="28" spans="1:17" s="94" customFormat="1" ht="33" customHeight="1">
      <c r="A28" s="113" t="s">
        <v>359</v>
      </c>
      <c r="B28" s="191" t="s">
        <v>358</v>
      </c>
      <c r="C28" s="190"/>
      <c r="D28" s="114" t="s">
        <v>202</v>
      </c>
      <c r="E28" s="111" t="s">
        <v>72</v>
      </c>
      <c r="F28" s="111" t="s">
        <v>72</v>
      </c>
      <c r="G28" s="111" t="s">
        <v>202</v>
      </c>
      <c r="H28" s="111" t="s">
        <v>202</v>
      </c>
      <c r="I28" s="111" t="s">
        <v>202</v>
      </c>
      <c r="J28" s="111"/>
      <c r="K28" s="111" t="s">
        <v>202</v>
      </c>
      <c r="L28" s="111" t="s">
        <v>202</v>
      </c>
      <c r="M28" s="111" t="s">
        <v>202</v>
      </c>
      <c r="N28" s="111" t="s">
        <v>202</v>
      </c>
      <c r="O28" s="111"/>
      <c r="P28" s="102"/>
      <c r="Q28" s="196" t="s">
        <v>357</v>
      </c>
    </row>
    <row r="29" spans="1:17" s="94" customFormat="1" ht="46.8">
      <c r="A29" s="110"/>
      <c r="B29" s="106">
        <v>1</v>
      </c>
      <c r="C29" s="108" t="s">
        <v>356</v>
      </c>
      <c r="D29" s="108"/>
      <c r="E29" s="103"/>
      <c r="F29" s="104"/>
      <c r="G29" s="103"/>
      <c r="H29" s="104"/>
      <c r="I29" s="103"/>
      <c r="J29" s="104"/>
      <c r="K29" s="103"/>
      <c r="L29" s="104"/>
      <c r="M29" s="103"/>
      <c r="N29" s="104"/>
      <c r="O29" s="103"/>
      <c r="P29" s="102"/>
      <c r="Q29" s="196"/>
    </row>
    <row r="30" spans="1:17" s="94" customFormat="1" ht="84" customHeight="1">
      <c r="A30" s="136"/>
      <c r="B30" s="106">
        <v>2</v>
      </c>
      <c r="C30" s="108" t="s">
        <v>355</v>
      </c>
      <c r="D30" s="108"/>
      <c r="E30" s="103"/>
      <c r="F30" s="104"/>
      <c r="G30" s="103"/>
      <c r="H30" s="104"/>
      <c r="I30" s="103"/>
      <c r="J30" s="104"/>
      <c r="K30" s="103"/>
      <c r="L30" s="104"/>
      <c r="M30" s="103"/>
      <c r="N30" s="104"/>
      <c r="O30" s="103"/>
      <c r="P30" s="102"/>
      <c r="Q30" s="196"/>
    </row>
    <row r="31" spans="1:17" s="94" customFormat="1" ht="109.2">
      <c r="A31" s="136"/>
      <c r="B31" s="106">
        <v>3</v>
      </c>
      <c r="C31" s="108" t="s">
        <v>354</v>
      </c>
      <c r="D31" s="108"/>
      <c r="E31" s="103"/>
      <c r="F31" s="104"/>
      <c r="G31" s="103"/>
      <c r="H31" s="104"/>
      <c r="I31" s="103"/>
      <c r="J31" s="104"/>
      <c r="K31" s="103"/>
      <c r="L31" s="104"/>
      <c r="M31" s="103"/>
      <c r="N31" s="104"/>
      <c r="O31" s="103"/>
      <c r="P31" s="102"/>
      <c r="Q31" s="196"/>
    </row>
    <row r="32" spans="1:17" s="94" customFormat="1" ht="33" customHeight="1">
      <c r="A32" s="113" t="s">
        <v>73</v>
      </c>
      <c r="B32" s="191" t="s">
        <v>353</v>
      </c>
      <c r="C32" s="190"/>
      <c r="D32" s="114">
        <v>5</v>
      </c>
      <c r="E32" s="111">
        <v>4</v>
      </c>
      <c r="F32" s="111">
        <v>4</v>
      </c>
      <c r="G32" s="111">
        <v>5</v>
      </c>
      <c r="H32" s="111">
        <v>4</v>
      </c>
      <c r="I32" s="111">
        <v>5</v>
      </c>
      <c r="J32" s="111"/>
      <c r="K32" s="111">
        <v>5</v>
      </c>
      <c r="L32" s="111">
        <v>5</v>
      </c>
      <c r="M32" s="111">
        <v>5</v>
      </c>
      <c r="N32" s="111">
        <v>5</v>
      </c>
      <c r="O32" s="111"/>
      <c r="P32" s="102">
        <f>AVERAGE(D32:O32)</f>
        <v>4.7</v>
      </c>
      <c r="Q32" s="152"/>
    </row>
    <row r="33" spans="1:17" s="94" customFormat="1" ht="25.5" customHeight="1">
      <c r="A33" s="110"/>
      <c r="B33" s="106">
        <v>1</v>
      </c>
      <c r="C33" s="108" t="s">
        <v>352</v>
      </c>
      <c r="D33" s="108"/>
      <c r="E33" s="103"/>
      <c r="F33" s="104">
        <v>4</v>
      </c>
      <c r="G33" s="103"/>
      <c r="H33" s="104"/>
      <c r="I33" s="103"/>
      <c r="J33" s="104"/>
      <c r="K33" s="103"/>
      <c r="L33" s="104"/>
      <c r="M33" s="103"/>
      <c r="N33" s="104"/>
      <c r="O33" s="103"/>
      <c r="P33" s="102"/>
      <c r="Q33" s="151"/>
    </row>
    <row r="34" spans="1:17" s="94" customFormat="1" ht="38.25" customHeight="1">
      <c r="A34" s="109"/>
      <c r="B34" s="106" t="s">
        <v>129</v>
      </c>
      <c r="C34" s="105" t="s">
        <v>351</v>
      </c>
      <c r="D34" s="105"/>
      <c r="E34" s="103"/>
      <c r="F34" s="104"/>
      <c r="G34" s="103"/>
      <c r="H34" s="104"/>
      <c r="I34" s="103"/>
      <c r="J34" s="104"/>
      <c r="K34" s="103"/>
      <c r="L34" s="104"/>
      <c r="M34" s="103"/>
      <c r="N34" s="104"/>
      <c r="O34" s="103"/>
      <c r="P34" s="102"/>
      <c r="Q34" s="151"/>
    </row>
    <row r="35" spans="1:17" s="94" customFormat="1" ht="30" customHeight="1">
      <c r="A35" s="109"/>
      <c r="B35" s="106" t="s">
        <v>176</v>
      </c>
      <c r="C35" s="105" t="s">
        <v>348</v>
      </c>
      <c r="D35" s="105"/>
      <c r="E35" s="103"/>
      <c r="F35" s="104"/>
      <c r="G35" s="103"/>
      <c r="H35" s="104"/>
      <c r="I35" s="103"/>
      <c r="J35" s="104"/>
      <c r="K35" s="103"/>
      <c r="L35" s="104"/>
      <c r="M35" s="103"/>
      <c r="N35" s="104"/>
      <c r="O35" s="103"/>
      <c r="P35" s="102"/>
      <c r="Q35" s="151"/>
    </row>
    <row r="36" spans="1:17" s="94" customFormat="1" ht="30" customHeight="1">
      <c r="A36" s="109"/>
      <c r="B36" s="106">
        <v>2</v>
      </c>
      <c r="C36" s="108" t="s">
        <v>350</v>
      </c>
      <c r="D36" s="108"/>
      <c r="E36" s="103"/>
      <c r="F36" s="104">
        <v>4</v>
      </c>
      <c r="G36" s="103"/>
      <c r="H36" s="104"/>
      <c r="I36" s="103"/>
      <c r="J36" s="104"/>
      <c r="K36" s="103"/>
      <c r="L36" s="104"/>
      <c r="M36" s="103"/>
      <c r="N36" s="104"/>
      <c r="O36" s="103"/>
      <c r="P36" s="102"/>
      <c r="Q36" s="151"/>
    </row>
    <row r="37" spans="1:17" s="94" customFormat="1" ht="46.8">
      <c r="A37" s="109"/>
      <c r="B37" s="106" t="s">
        <v>129</v>
      </c>
      <c r="C37" s="108" t="s">
        <v>349</v>
      </c>
      <c r="D37" s="108"/>
      <c r="E37" s="103"/>
      <c r="F37" s="104"/>
      <c r="G37" s="103"/>
      <c r="H37" s="104"/>
      <c r="I37" s="103"/>
      <c r="J37" s="104"/>
      <c r="K37" s="103"/>
      <c r="L37" s="104"/>
      <c r="M37" s="103"/>
      <c r="N37" s="104"/>
      <c r="O37" s="103"/>
      <c r="P37" s="102"/>
      <c r="Q37" s="151"/>
    </row>
    <row r="38" spans="1:17" s="94" customFormat="1" ht="30" customHeight="1" thickBot="1">
      <c r="A38" s="109"/>
      <c r="B38" s="106" t="s">
        <v>176</v>
      </c>
      <c r="C38" s="108" t="s">
        <v>348</v>
      </c>
      <c r="D38" s="108"/>
      <c r="E38" s="103"/>
      <c r="F38" s="104"/>
      <c r="G38" s="103"/>
      <c r="H38" s="104"/>
      <c r="I38" s="103"/>
      <c r="J38" s="104"/>
      <c r="K38" s="103"/>
      <c r="L38" s="104"/>
      <c r="M38" s="103"/>
      <c r="N38" s="104"/>
      <c r="O38" s="103"/>
      <c r="P38" s="102"/>
      <c r="Q38" s="151"/>
    </row>
    <row r="39" spans="1:17" s="94" customFormat="1" ht="33" customHeight="1">
      <c r="A39" s="113" t="s">
        <v>74</v>
      </c>
      <c r="B39" s="198" t="s">
        <v>347</v>
      </c>
      <c r="C39" s="199"/>
      <c r="D39" s="121">
        <v>4</v>
      </c>
      <c r="E39" s="115">
        <v>4</v>
      </c>
      <c r="F39" s="115">
        <v>3</v>
      </c>
      <c r="G39" s="115">
        <v>4</v>
      </c>
      <c r="H39" s="115">
        <v>4</v>
      </c>
      <c r="I39" s="115">
        <v>5</v>
      </c>
      <c r="J39" s="115"/>
      <c r="K39" s="115">
        <v>4</v>
      </c>
      <c r="L39" s="115">
        <v>3</v>
      </c>
      <c r="M39" s="115">
        <v>4</v>
      </c>
      <c r="N39" s="115">
        <v>5</v>
      </c>
      <c r="O39" s="115"/>
      <c r="P39" s="102">
        <f>AVERAGE(D39:O39)</f>
        <v>4</v>
      </c>
      <c r="Q39" s="196" t="s">
        <v>346</v>
      </c>
    </row>
    <row r="40" spans="1:17" s="94" customFormat="1" ht="46.8">
      <c r="A40" s="110"/>
      <c r="B40" s="106" t="s">
        <v>345</v>
      </c>
      <c r="C40" s="108" t="s">
        <v>344</v>
      </c>
      <c r="D40" s="108"/>
      <c r="E40" s="103"/>
      <c r="F40" s="104"/>
      <c r="G40" s="103"/>
      <c r="H40" s="104"/>
      <c r="I40" s="103"/>
      <c r="J40" s="104"/>
      <c r="K40" s="103"/>
      <c r="L40" s="104"/>
      <c r="M40" s="103"/>
      <c r="N40" s="104"/>
      <c r="O40" s="103"/>
      <c r="P40" s="102"/>
      <c r="Q40" s="196"/>
    </row>
    <row r="41" spans="1:17" s="94" customFormat="1" ht="46.8">
      <c r="A41" s="109"/>
      <c r="B41" s="106" t="s">
        <v>343</v>
      </c>
      <c r="C41" s="108" t="s">
        <v>342</v>
      </c>
      <c r="D41" s="108"/>
      <c r="E41" s="103"/>
      <c r="F41" s="104"/>
      <c r="G41" s="103"/>
      <c r="H41" s="104"/>
      <c r="I41" s="103"/>
      <c r="J41" s="104"/>
      <c r="K41" s="103"/>
      <c r="L41" s="104"/>
      <c r="M41" s="103"/>
      <c r="N41" s="104"/>
      <c r="O41" s="103"/>
      <c r="P41" s="102"/>
      <c r="Q41" s="196"/>
    </row>
    <row r="42" spans="1:17" s="94" customFormat="1" ht="62.4">
      <c r="A42" s="109"/>
      <c r="B42" s="106" t="s">
        <v>341</v>
      </c>
      <c r="C42" s="105" t="s">
        <v>340</v>
      </c>
      <c r="D42" s="105"/>
      <c r="E42" s="103"/>
      <c r="F42" s="104"/>
      <c r="G42" s="103"/>
      <c r="H42" s="104"/>
      <c r="I42" s="103"/>
      <c r="J42" s="104"/>
      <c r="K42" s="103"/>
      <c r="L42" s="104"/>
      <c r="M42" s="103"/>
      <c r="N42" s="104"/>
      <c r="O42" s="103"/>
      <c r="P42" s="102"/>
      <c r="Q42" s="196"/>
    </row>
    <row r="43" spans="1:17" s="94" customFormat="1" ht="62.4">
      <c r="A43" s="109"/>
      <c r="B43" s="106" t="s">
        <v>339</v>
      </c>
      <c r="C43" s="108" t="s">
        <v>338</v>
      </c>
      <c r="D43" s="108"/>
      <c r="E43" s="103"/>
      <c r="F43" s="104"/>
      <c r="G43" s="103"/>
      <c r="H43" s="104"/>
      <c r="I43" s="103"/>
      <c r="J43" s="104"/>
      <c r="K43" s="103"/>
      <c r="L43" s="104"/>
      <c r="M43" s="103"/>
      <c r="N43" s="104"/>
      <c r="O43" s="103"/>
      <c r="P43" s="102"/>
      <c r="Q43" s="196"/>
    </row>
    <row r="44" spans="1:17" s="94" customFormat="1" ht="67.5" customHeight="1">
      <c r="A44" s="109"/>
      <c r="B44" s="106" t="s">
        <v>337</v>
      </c>
      <c r="C44" s="108" t="s">
        <v>336</v>
      </c>
      <c r="D44" s="108"/>
      <c r="E44" s="103"/>
      <c r="F44" s="104"/>
      <c r="G44" s="103"/>
      <c r="H44" s="104"/>
      <c r="I44" s="103"/>
      <c r="J44" s="104"/>
      <c r="K44" s="103"/>
      <c r="L44" s="104"/>
      <c r="M44" s="103"/>
      <c r="N44" s="104"/>
      <c r="O44" s="103"/>
      <c r="P44" s="102"/>
      <c r="Q44" s="196"/>
    </row>
    <row r="45" spans="1:17" s="94" customFormat="1" ht="67.5" customHeight="1">
      <c r="A45" s="109"/>
      <c r="B45" s="146" t="s">
        <v>335</v>
      </c>
      <c r="C45" s="108" t="s">
        <v>334</v>
      </c>
      <c r="D45" s="108"/>
      <c r="E45" s="103"/>
      <c r="F45" s="104"/>
      <c r="G45" s="103"/>
      <c r="H45" s="104"/>
      <c r="I45" s="103"/>
      <c r="J45" s="104"/>
      <c r="K45" s="103"/>
      <c r="L45" s="104"/>
      <c r="M45" s="103"/>
      <c r="N45" s="104"/>
      <c r="O45" s="103"/>
      <c r="P45" s="102"/>
      <c r="Q45" s="196"/>
    </row>
    <row r="46" spans="1:17" s="94" customFormat="1" ht="67.5" customHeight="1">
      <c r="A46" s="109"/>
      <c r="B46" s="149">
        <v>2</v>
      </c>
      <c r="C46" s="150" t="s">
        <v>333</v>
      </c>
      <c r="D46" s="108"/>
      <c r="E46" s="103"/>
      <c r="F46" s="104"/>
      <c r="G46" s="103"/>
      <c r="H46" s="104"/>
      <c r="I46" s="103"/>
      <c r="J46" s="104"/>
      <c r="K46" s="103"/>
      <c r="L46" s="104"/>
      <c r="M46" s="103"/>
      <c r="N46" s="104"/>
      <c r="O46" s="103"/>
      <c r="P46" s="102"/>
      <c r="Q46" s="196"/>
    </row>
    <row r="47" spans="1:17" s="94" customFormat="1" ht="67.5" customHeight="1">
      <c r="A47" s="109"/>
      <c r="B47" s="149" t="s">
        <v>129</v>
      </c>
      <c r="C47" s="147" t="s">
        <v>318</v>
      </c>
      <c r="D47" s="108"/>
      <c r="E47" s="103"/>
      <c r="F47" s="104"/>
      <c r="G47" s="103"/>
      <c r="H47" s="104"/>
      <c r="I47" s="103"/>
      <c r="J47" s="104"/>
      <c r="K47" s="103"/>
      <c r="L47" s="104"/>
      <c r="M47" s="103"/>
      <c r="N47" s="104"/>
      <c r="O47" s="103"/>
      <c r="P47" s="102"/>
      <c r="Q47" s="196"/>
    </row>
    <row r="48" spans="1:17" s="94" customFormat="1" ht="57.75" customHeight="1">
      <c r="A48" s="109"/>
      <c r="B48" s="148" t="s">
        <v>176</v>
      </c>
      <c r="C48" s="147" t="s">
        <v>317</v>
      </c>
      <c r="D48" s="108"/>
      <c r="E48" s="103"/>
      <c r="F48" s="104"/>
      <c r="G48" s="103"/>
      <c r="H48" s="104"/>
      <c r="I48" s="103"/>
      <c r="J48" s="104"/>
      <c r="K48" s="103"/>
      <c r="L48" s="104"/>
      <c r="M48" s="103"/>
      <c r="N48" s="104"/>
      <c r="O48" s="103"/>
      <c r="P48" s="102"/>
      <c r="Q48" s="196"/>
    </row>
    <row r="49" spans="1:17" s="94" customFormat="1" ht="33" customHeight="1">
      <c r="A49" s="113" t="s">
        <v>332</v>
      </c>
      <c r="B49" s="191" t="s">
        <v>331</v>
      </c>
      <c r="C49" s="190"/>
      <c r="D49" s="114">
        <v>5</v>
      </c>
      <c r="E49" s="111">
        <v>4</v>
      </c>
      <c r="F49" s="111">
        <v>5</v>
      </c>
      <c r="G49" s="111">
        <v>5</v>
      </c>
      <c r="H49" s="111">
        <v>5</v>
      </c>
      <c r="I49" s="111"/>
      <c r="J49" s="111"/>
      <c r="K49" s="111">
        <v>3</v>
      </c>
      <c r="L49" s="111">
        <v>3</v>
      </c>
      <c r="M49" s="111">
        <v>5</v>
      </c>
      <c r="N49" s="111"/>
      <c r="O49" s="111"/>
      <c r="P49" s="102">
        <f>AVERAGE(D49:O49)</f>
        <v>4.375</v>
      </c>
      <c r="Q49" s="196" t="s">
        <v>330</v>
      </c>
    </row>
    <row r="50" spans="1:17" s="94" customFormat="1" ht="48.75" customHeight="1">
      <c r="A50" s="110"/>
      <c r="B50" s="106">
        <v>1</v>
      </c>
      <c r="C50" s="108" t="s">
        <v>329</v>
      </c>
      <c r="D50" s="108"/>
      <c r="E50" s="103">
        <v>4</v>
      </c>
      <c r="F50" s="104">
        <v>5</v>
      </c>
      <c r="G50" s="103">
        <v>5</v>
      </c>
      <c r="H50" s="104"/>
      <c r="I50" s="103">
        <v>5</v>
      </c>
      <c r="J50" s="104"/>
      <c r="K50" s="103"/>
      <c r="L50" s="104"/>
      <c r="M50" s="103"/>
      <c r="N50" s="104">
        <v>5</v>
      </c>
      <c r="O50" s="103"/>
      <c r="P50" s="102">
        <f>AVERAGE(D50:O50)</f>
        <v>4.8</v>
      </c>
      <c r="Q50" s="196"/>
    </row>
    <row r="51" spans="1:17" s="94" customFormat="1" ht="62.4">
      <c r="A51" s="109"/>
      <c r="B51" s="106">
        <v>2</v>
      </c>
      <c r="C51" s="105" t="s">
        <v>328</v>
      </c>
      <c r="D51" s="105"/>
      <c r="E51" s="103">
        <v>4</v>
      </c>
      <c r="F51" s="104">
        <v>5</v>
      </c>
      <c r="G51" s="103">
        <v>5</v>
      </c>
      <c r="H51" s="104"/>
      <c r="I51" s="103">
        <v>3</v>
      </c>
      <c r="J51" s="104"/>
      <c r="K51" s="103"/>
      <c r="L51" s="104"/>
      <c r="M51" s="103"/>
      <c r="N51" s="104">
        <v>3</v>
      </c>
      <c r="O51" s="103"/>
      <c r="P51" s="102">
        <f>AVERAGE(D51:O51)</f>
        <v>4</v>
      </c>
      <c r="Q51" s="196"/>
    </row>
    <row r="52" spans="1:17" s="94" customFormat="1" ht="33" customHeight="1">
      <c r="A52" s="113" t="s">
        <v>327</v>
      </c>
      <c r="B52" s="191" t="s">
        <v>326</v>
      </c>
      <c r="C52" s="190"/>
      <c r="D52" s="114">
        <v>4</v>
      </c>
      <c r="E52" s="111">
        <v>5</v>
      </c>
      <c r="F52" s="111">
        <v>4</v>
      </c>
      <c r="G52" s="111">
        <v>4</v>
      </c>
      <c r="H52" s="111">
        <v>4</v>
      </c>
      <c r="I52" s="111">
        <v>5</v>
      </c>
      <c r="J52" s="111"/>
      <c r="K52" s="111">
        <v>4</v>
      </c>
      <c r="L52" s="111">
        <v>3</v>
      </c>
      <c r="M52" s="111">
        <v>5</v>
      </c>
      <c r="N52" s="111">
        <v>4</v>
      </c>
      <c r="O52" s="111"/>
      <c r="P52" s="102">
        <f>AVERAGE(D52:O52)</f>
        <v>4.2</v>
      </c>
      <c r="Q52" s="196"/>
    </row>
    <row r="53" spans="1:17" s="94" customFormat="1" ht="31.2">
      <c r="A53" s="110"/>
      <c r="B53" s="106">
        <v>1</v>
      </c>
      <c r="C53" s="108" t="s">
        <v>325</v>
      </c>
      <c r="D53" s="108"/>
      <c r="E53" s="103"/>
      <c r="F53" s="104">
        <v>4</v>
      </c>
      <c r="G53" s="103"/>
      <c r="H53" s="104"/>
      <c r="I53" s="103"/>
      <c r="J53" s="104"/>
      <c r="K53" s="103"/>
      <c r="L53" s="104"/>
      <c r="M53" s="103"/>
      <c r="N53" s="104"/>
      <c r="O53" s="103"/>
      <c r="P53" s="102"/>
      <c r="Q53" s="196"/>
    </row>
    <row r="54" spans="1:17" s="94" customFormat="1" ht="31.2">
      <c r="A54" s="109"/>
      <c r="B54" s="106" t="s">
        <v>129</v>
      </c>
      <c r="C54" s="105" t="s">
        <v>324</v>
      </c>
      <c r="D54" s="105"/>
      <c r="E54" s="103"/>
      <c r="F54" s="104">
        <v>4</v>
      </c>
      <c r="G54" s="103"/>
      <c r="H54" s="104"/>
      <c r="I54" s="103"/>
      <c r="J54" s="104"/>
      <c r="K54" s="103"/>
      <c r="L54" s="104"/>
      <c r="M54" s="103"/>
      <c r="N54" s="104"/>
      <c r="O54" s="103"/>
      <c r="P54" s="102"/>
      <c r="Q54" s="196"/>
    </row>
    <row r="55" spans="1:17" s="94" customFormat="1" ht="31.2">
      <c r="A55" s="109"/>
      <c r="B55" s="106" t="s">
        <v>127</v>
      </c>
      <c r="C55" s="143" t="s">
        <v>323</v>
      </c>
      <c r="D55" s="143"/>
      <c r="E55" s="103"/>
      <c r="F55" s="104">
        <v>4</v>
      </c>
      <c r="G55" s="103"/>
      <c r="H55" s="104"/>
      <c r="I55" s="103"/>
      <c r="J55" s="104"/>
      <c r="K55" s="103"/>
      <c r="L55" s="104"/>
      <c r="M55" s="103"/>
      <c r="N55" s="104"/>
      <c r="O55" s="103"/>
      <c r="P55" s="102"/>
      <c r="Q55" s="196"/>
    </row>
    <row r="56" spans="1:17" s="94" customFormat="1">
      <c r="A56" s="109"/>
      <c r="B56" s="106" t="s">
        <v>208</v>
      </c>
      <c r="C56" s="105" t="s">
        <v>322</v>
      </c>
      <c r="D56" s="105"/>
      <c r="E56" s="103"/>
      <c r="F56" s="104">
        <v>4</v>
      </c>
      <c r="G56" s="103"/>
      <c r="H56" s="104"/>
      <c r="I56" s="103"/>
      <c r="J56" s="104"/>
      <c r="K56" s="103"/>
      <c r="L56" s="104"/>
      <c r="M56" s="103"/>
      <c r="N56" s="104"/>
      <c r="O56" s="103"/>
      <c r="P56" s="102"/>
      <c r="Q56" s="196"/>
    </row>
    <row r="57" spans="1:17" s="94" customFormat="1" ht="62.4">
      <c r="A57" s="109"/>
      <c r="B57" s="106" t="s">
        <v>176</v>
      </c>
      <c r="C57" s="142" t="s">
        <v>321</v>
      </c>
      <c r="D57" s="142"/>
      <c r="E57" s="103"/>
      <c r="F57" s="104">
        <v>1</v>
      </c>
      <c r="G57" s="103"/>
      <c r="H57" s="104"/>
      <c r="I57" s="103"/>
      <c r="J57" s="104"/>
      <c r="K57" s="103"/>
      <c r="L57" s="104"/>
      <c r="M57" s="103"/>
      <c r="N57" s="104"/>
      <c r="O57" s="103"/>
      <c r="P57" s="102"/>
      <c r="Q57" s="196"/>
    </row>
    <row r="58" spans="1:17" s="94" customFormat="1" ht="78">
      <c r="A58" s="107"/>
      <c r="B58" s="106" t="s">
        <v>174</v>
      </c>
      <c r="C58" s="105" t="s">
        <v>320</v>
      </c>
      <c r="D58" s="142"/>
      <c r="E58" s="103"/>
      <c r="F58" s="104">
        <v>4</v>
      </c>
      <c r="G58" s="103"/>
      <c r="H58" s="104"/>
      <c r="I58" s="103"/>
      <c r="J58" s="104"/>
      <c r="K58" s="103"/>
      <c r="L58" s="104"/>
      <c r="M58" s="103"/>
      <c r="N58" s="104"/>
      <c r="O58" s="103"/>
      <c r="P58" s="102"/>
      <c r="Q58" s="196"/>
    </row>
    <row r="59" spans="1:17" s="94" customFormat="1" ht="46.8">
      <c r="A59" s="107"/>
      <c r="B59" s="146">
        <v>2</v>
      </c>
      <c r="C59" s="142" t="s">
        <v>319</v>
      </c>
      <c r="D59" s="142"/>
      <c r="E59" s="103"/>
      <c r="F59" s="104">
        <v>1</v>
      </c>
      <c r="G59" s="103"/>
      <c r="H59" s="104"/>
      <c r="I59" s="103"/>
      <c r="J59" s="104"/>
      <c r="K59" s="103"/>
      <c r="L59" s="104"/>
      <c r="M59" s="103"/>
      <c r="N59" s="104"/>
      <c r="O59" s="103"/>
      <c r="P59" s="102"/>
      <c r="Q59" s="196"/>
    </row>
    <row r="60" spans="1:17" s="94" customFormat="1" ht="31.2">
      <c r="A60" s="107"/>
      <c r="B60" s="146" t="s">
        <v>129</v>
      </c>
      <c r="C60" s="144" t="s">
        <v>318</v>
      </c>
      <c r="D60" s="142"/>
      <c r="E60" s="103"/>
      <c r="F60" s="104">
        <v>1</v>
      </c>
      <c r="G60" s="103"/>
      <c r="H60" s="104"/>
      <c r="I60" s="103"/>
      <c r="J60" s="104"/>
      <c r="K60" s="103"/>
      <c r="L60" s="104"/>
      <c r="M60" s="103"/>
      <c r="N60" s="104"/>
      <c r="O60" s="103"/>
      <c r="P60" s="102"/>
      <c r="Q60" s="196"/>
    </row>
    <row r="61" spans="1:17" s="94" customFormat="1" ht="46.8">
      <c r="A61" s="107"/>
      <c r="B61" s="145" t="s">
        <v>176</v>
      </c>
      <c r="C61" s="144" t="s">
        <v>317</v>
      </c>
      <c r="D61" s="105"/>
      <c r="E61" s="103"/>
      <c r="F61" s="104">
        <v>2</v>
      </c>
      <c r="G61" s="103"/>
      <c r="H61" s="104"/>
      <c r="I61" s="103"/>
      <c r="J61" s="104"/>
      <c r="K61" s="103"/>
      <c r="L61" s="104"/>
      <c r="M61" s="103"/>
      <c r="N61" s="104"/>
      <c r="O61" s="103"/>
      <c r="P61" s="102"/>
      <c r="Q61" s="196"/>
    </row>
    <row r="62" spans="1:17" s="94" customFormat="1" ht="33" customHeight="1">
      <c r="A62" s="113" t="s">
        <v>316</v>
      </c>
      <c r="B62" s="191" t="s">
        <v>315</v>
      </c>
      <c r="C62" s="190"/>
      <c r="D62" s="114">
        <v>3</v>
      </c>
      <c r="E62" s="111">
        <v>4</v>
      </c>
      <c r="F62" s="111">
        <v>4</v>
      </c>
      <c r="G62" s="111">
        <v>5</v>
      </c>
      <c r="H62" s="111">
        <v>3</v>
      </c>
      <c r="I62" s="111">
        <v>5</v>
      </c>
      <c r="J62" s="111"/>
      <c r="K62" s="111">
        <v>3</v>
      </c>
      <c r="L62" s="111">
        <v>1</v>
      </c>
      <c r="M62" s="111">
        <v>5</v>
      </c>
      <c r="N62" s="111">
        <v>5</v>
      </c>
      <c r="O62" s="111"/>
      <c r="P62" s="102">
        <f>AVERAGE(D62:O62)</f>
        <v>3.8</v>
      </c>
      <c r="Q62" s="196"/>
    </row>
    <row r="63" spans="1:17" s="94" customFormat="1" ht="31.2">
      <c r="A63" s="110"/>
      <c r="B63" s="106">
        <v>1</v>
      </c>
      <c r="C63" s="108" t="s">
        <v>314</v>
      </c>
      <c r="D63" s="108"/>
      <c r="E63" s="103"/>
      <c r="F63" s="104"/>
      <c r="G63" s="103"/>
      <c r="H63" s="104"/>
      <c r="I63" s="103"/>
      <c r="J63" s="104"/>
      <c r="K63" s="103"/>
      <c r="L63" s="104"/>
      <c r="M63" s="103"/>
      <c r="N63" s="104"/>
      <c r="O63" s="103"/>
      <c r="P63" s="102"/>
      <c r="Q63" s="196"/>
    </row>
    <row r="64" spans="1:17" s="94" customFormat="1" ht="46.8">
      <c r="A64" s="109"/>
      <c r="B64" s="106">
        <v>2</v>
      </c>
      <c r="C64" s="105" t="s">
        <v>313</v>
      </c>
      <c r="D64" s="105"/>
      <c r="E64" s="103"/>
      <c r="F64" s="104"/>
      <c r="G64" s="103"/>
      <c r="H64" s="104"/>
      <c r="I64" s="103"/>
      <c r="J64" s="104"/>
      <c r="K64" s="103"/>
      <c r="L64" s="104"/>
      <c r="M64" s="103"/>
      <c r="N64" s="104"/>
      <c r="O64" s="103"/>
      <c r="P64" s="102"/>
      <c r="Q64" s="196"/>
    </row>
    <row r="65" spans="1:18" s="94" customFormat="1" ht="66" customHeight="1">
      <c r="A65" s="109"/>
      <c r="B65" s="106">
        <v>3</v>
      </c>
      <c r="C65" s="143" t="s">
        <v>312</v>
      </c>
      <c r="D65" s="143"/>
      <c r="E65" s="103"/>
      <c r="F65" s="104"/>
      <c r="G65" s="103"/>
      <c r="H65" s="104"/>
      <c r="I65" s="103"/>
      <c r="J65" s="104"/>
      <c r="K65" s="103"/>
      <c r="L65" s="104"/>
      <c r="M65" s="103"/>
      <c r="N65" s="104"/>
      <c r="O65" s="103"/>
      <c r="P65" s="102"/>
      <c r="Q65" s="196"/>
    </row>
    <row r="66" spans="1:18" s="94" customFormat="1" ht="31.2">
      <c r="A66" s="109"/>
      <c r="B66" s="106" t="s">
        <v>129</v>
      </c>
      <c r="C66" s="105" t="s">
        <v>311</v>
      </c>
      <c r="D66" s="105"/>
      <c r="E66" s="103"/>
      <c r="F66" s="104"/>
      <c r="G66" s="103"/>
      <c r="H66" s="104"/>
      <c r="I66" s="103"/>
      <c r="J66" s="104"/>
      <c r="K66" s="103"/>
      <c r="L66" s="104"/>
      <c r="M66" s="103"/>
      <c r="N66" s="104"/>
      <c r="O66" s="103"/>
      <c r="P66" s="102"/>
      <c r="Q66" s="196"/>
    </row>
    <row r="67" spans="1:18" s="94" customFormat="1">
      <c r="A67" s="109"/>
      <c r="B67" s="106" t="s">
        <v>176</v>
      </c>
      <c r="C67" s="141" t="s">
        <v>310</v>
      </c>
      <c r="D67" s="141"/>
      <c r="E67" s="103"/>
      <c r="F67" s="104"/>
      <c r="G67" s="103"/>
      <c r="H67" s="104"/>
      <c r="I67" s="103"/>
      <c r="J67" s="104"/>
      <c r="K67" s="103"/>
      <c r="L67" s="104"/>
      <c r="M67" s="103"/>
      <c r="N67" s="104"/>
      <c r="O67" s="103"/>
      <c r="P67" s="102"/>
      <c r="Q67" s="196"/>
    </row>
    <row r="68" spans="1:18" s="94" customFormat="1" ht="46.8">
      <c r="A68" s="109"/>
      <c r="B68" s="106">
        <v>4</v>
      </c>
      <c r="C68" s="142" t="s">
        <v>309</v>
      </c>
      <c r="D68" s="142"/>
      <c r="E68" s="103"/>
      <c r="F68" s="104"/>
      <c r="G68" s="103"/>
      <c r="H68" s="104"/>
      <c r="I68" s="103"/>
      <c r="J68" s="104"/>
      <c r="K68" s="103"/>
      <c r="L68" s="104"/>
      <c r="M68" s="103"/>
      <c r="N68" s="104"/>
      <c r="O68" s="103"/>
      <c r="P68" s="102"/>
      <c r="Q68" s="196"/>
    </row>
    <row r="69" spans="1:18" s="94" customFormat="1">
      <c r="A69" s="109"/>
      <c r="B69" s="106" t="s">
        <v>127</v>
      </c>
      <c r="C69" s="141" t="s">
        <v>308</v>
      </c>
      <c r="D69" s="141"/>
      <c r="E69" s="103"/>
      <c r="F69" s="104"/>
      <c r="G69" s="103"/>
      <c r="H69" s="104"/>
      <c r="I69" s="103"/>
      <c r="J69" s="104"/>
      <c r="K69" s="103"/>
      <c r="L69" s="104"/>
      <c r="M69" s="103"/>
      <c r="N69" s="104"/>
      <c r="O69" s="103"/>
      <c r="P69" s="102"/>
      <c r="Q69" s="196"/>
    </row>
    <row r="70" spans="1:18" s="94" customFormat="1">
      <c r="A70" s="109"/>
      <c r="B70" s="106" t="s">
        <v>208</v>
      </c>
      <c r="C70" s="141" t="s">
        <v>307</v>
      </c>
      <c r="D70" s="141"/>
      <c r="E70" s="103"/>
      <c r="F70" s="104"/>
      <c r="G70" s="103"/>
      <c r="H70" s="104"/>
      <c r="I70" s="103"/>
      <c r="J70" s="104"/>
      <c r="K70" s="103"/>
      <c r="L70" s="104"/>
      <c r="M70" s="103"/>
      <c r="N70" s="104"/>
      <c r="O70" s="103"/>
      <c r="P70" s="102"/>
      <c r="Q70" s="196"/>
    </row>
    <row r="71" spans="1:18" s="94" customFormat="1" ht="33.75" customHeight="1">
      <c r="A71" s="113" t="s">
        <v>75</v>
      </c>
      <c r="B71" s="191" t="s">
        <v>76</v>
      </c>
      <c r="C71" s="190"/>
      <c r="D71" s="120"/>
      <c r="E71" s="111">
        <v>4</v>
      </c>
      <c r="F71" s="111">
        <v>4</v>
      </c>
      <c r="G71" s="111">
        <v>3</v>
      </c>
      <c r="H71" s="111">
        <v>5</v>
      </c>
      <c r="I71" s="111">
        <v>5</v>
      </c>
      <c r="J71" s="111"/>
      <c r="K71" s="111">
        <v>3</v>
      </c>
      <c r="L71" s="111"/>
      <c r="M71" s="111">
        <v>5</v>
      </c>
      <c r="N71" s="111">
        <v>3</v>
      </c>
      <c r="O71" s="111"/>
      <c r="P71" s="102">
        <f t="shared" ref="P71:P77" si="1">AVERAGE(D71:O71)</f>
        <v>4</v>
      </c>
      <c r="Q71" s="196" t="s">
        <v>306</v>
      </c>
      <c r="R71" s="94" t="s">
        <v>305</v>
      </c>
    </row>
    <row r="72" spans="1:18" s="94" customFormat="1" ht="58.5" customHeight="1">
      <c r="A72" s="140"/>
      <c r="B72" s="106">
        <v>1</v>
      </c>
      <c r="C72" s="105" t="s">
        <v>304</v>
      </c>
      <c r="D72" s="139">
        <v>1</v>
      </c>
      <c r="E72" s="103"/>
      <c r="F72" s="104"/>
      <c r="G72" s="103"/>
      <c r="H72" s="104"/>
      <c r="I72" s="103"/>
      <c r="J72" s="104"/>
      <c r="K72" s="103"/>
      <c r="L72" s="104">
        <v>1</v>
      </c>
      <c r="M72" s="103"/>
      <c r="N72" s="104"/>
      <c r="O72" s="103"/>
      <c r="P72" s="102">
        <f t="shared" si="1"/>
        <v>1</v>
      </c>
      <c r="Q72" s="196"/>
    </row>
    <row r="73" spans="1:18" s="94" customFormat="1" ht="58.5" customHeight="1">
      <c r="A73" s="110"/>
      <c r="B73" s="106">
        <v>2</v>
      </c>
      <c r="C73" s="105" t="s">
        <v>303</v>
      </c>
      <c r="D73" s="139">
        <v>5</v>
      </c>
      <c r="E73" s="103"/>
      <c r="F73" s="104"/>
      <c r="G73" s="103"/>
      <c r="H73" s="104"/>
      <c r="I73" s="103"/>
      <c r="J73" s="104"/>
      <c r="K73" s="103"/>
      <c r="L73" s="104">
        <v>5</v>
      </c>
      <c r="M73" s="103"/>
      <c r="N73" s="104"/>
      <c r="O73" s="103"/>
      <c r="P73" s="102">
        <f t="shared" si="1"/>
        <v>5</v>
      </c>
      <c r="Q73" s="196"/>
    </row>
    <row r="74" spans="1:18" s="94" customFormat="1" ht="33" customHeight="1">
      <c r="A74" s="113" t="s">
        <v>302</v>
      </c>
      <c r="B74" s="191" t="s">
        <v>301</v>
      </c>
      <c r="C74" s="190"/>
      <c r="D74" s="114">
        <v>5</v>
      </c>
      <c r="E74" s="111">
        <v>2</v>
      </c>
      <c r="F74" s="111">
        <v>3</v>
      </c>
      <c r="G74" s="111">
        <v>3</v>
      </c>
      <c r="H74" s="111">
        <v>3</v>
      </c>
      <c r="I74" s="111">
        <v>5</v>
      </c>
      <c r="J74" s="111"/>
      <c r="K74" s="111">
        <v>4</v>
      </c>
      <c r="L74" s="111">
        <v>5</v>
      </c>
      <c r="M74" s="111">
        <v>3</v>
      </c>
      <c r="N74" s="111">
        <v>5</v>
      </c>
      <c r="O74" s="111"/>
      <c r="P74" s="102">
        <f t="shared" si="1"/>
        <v>3.8</v>
      </c>
      <c r="Q74" s="196" t="s">
        <v>300</v>
      </c>
    </row>
    <row r="75" spans="1:18" s="94" customFormat="1" ht="31.2">
      <c r="A75" s="110"/>
      <c r="B75" s="106">
        <v>1</v>
      </c>
      <c r="C75" s="108" t="s">
        <v>299</v>
      </c>
      <c r="D75" s="106">
        <v>5</v>
      </c>
      <c r="E75" s="103">
        <v>2</v>
      </c>
      <c r="F75" s="104">
        <v>3</v>
      </c>
      <c r="G75" s="103">
        <v>3</v>
      </c>
      <c r="H75" s="104">
        <v>3</v>
      </c>
      <c r="I75" s="103">
        <v>5</v>
      </c>
      <c r="J75" s="104"/>
      <c r="K75" s="103">
        <v>4</v>
      </c>
      <c r="L75" s="104">
        <v>5</v>
      </c>
      <c r="M75" s="103">
        <v>3</v>
      </c>
      <c r="N75" s="104">
        <v>5</v>
      </c>
      <c r="O75" s="103"/>
      <c r="P75" s="102">
        <f t="shared" si="1"/>
        <v>3.8</v>
      </c>
      <c r="Q75" s="196"/>
    </row>
    <row r="76" spans="1:18" s="94" customFormat="1" ht="46.8">
      <c r="A76" s="138"/>
      <c r="B76" s="106">
        <v>2</v>
      </c>
      <c r="C76" s="105" t="s">
        <v>298</v>
      </c>
      <c r="D76" s="139">
        <v>5</v>
      </c>
      <c r="E76" s="103">
        <v>2</v>
      </c>
      <c r="F76" s="104">
        <v>3</v>
      </c>
      <c r="G76" s="103">
        <v>3</v>
      </c>
      <c r="H76" s="104">
        <v>3</v>
      </c>
      <c r="I76" s="103">
        <v>5</v>
      </c>
      <c r="J76" s="104"/>
      <c r="K76" s="103">
        <v>4</v>
      </c>
      <c r="L76" s="104">
        <v>5</v>
      </c>
      <c r="M76" s="103">
        <v>3</v>
      </c>
      <c r="N76" s="104">
        <v>5</v>
      </c>
      <c r="O76" s="103"/>
      <c r="P76" s="102">
        <f t="shared" si="1"/>
        <v>3.8</v>
      </c>
      <c r="Q76" s="196"/>
    </row>
    <row r="77" spans="1:18" s="94" customFormat="1" ht="46.8">
      <c r="A77" s="138"/>
      <c r="B77" s="106">
        <v>3</v>
      </c>
      <c r="C77" s="105" t="s">
        <v>297</v>
      </c>
      <c r="D77" s="139">
        <v>5</v>
      </c>
      <c r="E77" s="103">
        <v>2</v>
      </c>
      <c r="F77" s="104">
        <v>3</v>
      </c>
      <c r="G77" s="103">
        <v>3</v>
      </c>
      <c r="H77" s="104">
        <v>3</v>
      </c>
      <c r="I77" s="103">
        <v>5</v>
      </c>
      <c r="J77" s="104"/>
      <c r="K77" s="103">
        <v>4</v>
      </c>
      <c r="L77" s="104">
        <v>5</v>
      </c>
      <c r="M77" s="103">
        <v>3</v>
      </c>
      <c r="N77" s="104">
        <v>5</v>
      </c>
      <c r="O77" s="103"/>
      <c r="P77" s="102">
        <f t="shared" si="1"/>
        <v>3.8</v>
      </c>
      <c r="Q77" s="196"/>
    </row>
    <row r="78" spans="1:18" s="94" customFormat="1" ht="31.2">
      <c r="A78" s="138"/>
      <c r="B78" s="106">
        <v>4</v>
      </c>
      <c r="C78" s="105" t="s">
        <v>296</v>
      </c>
      <c r="D78" s="105"/>
      <c r="E78" s="103"/>
      <c r="F78" s="104">
        <v>3</v>
      </c>
      <c r="G78" s="103"/>
      <c r="H78" s="104"/>
      <c r="I78" s="103"/>
      <c r="J78" s="104"/>
      <c r="K78" s="103"/>
      <c r="L78" s="104"/>
      <c r="M78" s="103"/>
      <c r="N78" s="104"/>
      <c r="O78" s="103"/>
      <c r="P78" s="102"/>
      <c r="Q78" s="196"/>
    </row>
    <row r="79" spans="1:18" s="94" customFormat="1" ht="31.2">
      <c r="A79" s="138"/>
      <c r="B79" s="106">
        <v>5</v>
      </c>
      <c r="C79" s="105" t="s">
        <v>295</v>
      </c>
      <c r="D79" s="105"/>
      <c r="E79" s="103"/>
      <c r="F79" s="104">
        <v>3</v>
      </c>
      <c r="G79" s="103"/>
      <c r="H79" s="104"/>
      <c r="I79" s="103"/>
      <c r="J79" s="104"/>
      <c r="K79" s="103"/>
      <c r="L79" s="104"/>
      <c r="M79" s="103"/>
      <c r="N79" s="104"/>
      <c r="O79" s="103"/>
      <c r="P79" s="102"/>
      <c r="Q79" s="196"/>
    </row>
    <row r="80" spans="1:18" s="94" customFormat="1" ht="31.2">
      <c r="A80" s="138"/>
      <c r="B80" s="106">
        <v>6</v>
      </c>
      <c r="C80" s="105" t="s">
        <v>294</v>
      </c>
      <c r="D80" s="105"/>
      <c r="E80" s="103"/>
      <c r="F80" s="104">
        <v>3</v>
      </c>
      <c r="G80" s="103"/>
      <c r="H80" s="104"/>
      <c r="I80" s="103"/>
      <c r="J80" s="104"/>
      <c r="K80" s="103"/>
      <c r="L80" s="104"/>
      <c r="M80" s="103"/>
      <c r="N80" s="104"/>
      <c r="O80" s="103"/>
      <c r="P80" s="102"/>
      <c r="Q80" s="196"/>
    </row>
    <row r="81" spans="1:17" s="94" customFormat="1" ht="31.2">
      <c r="A81" s="138"/>
      <c r="B81" s="106">
        <v>7</v>
      </c>
      <c r="C81" s="105" t="s">
        <v>293</v>
      </c>
      <c r="D81" s="105"/>
      <c r="E81" s="103"/>
      <c r="F81" s="104">
        <v>3</v>
      </c>
      <c r="G81" s="103"/>
      <c r="H81" s="104"/>
      <c r="I81" s="103"/>
      <c r="J81" s="104"/>
      <c r="K81" s="103"/>
      <c r="L81" s="104"/>
      <c r="M81" s="103"/>
      <c r="N81" s="104"/>
      <c r="O81" s="103"/>
      <c r="P81" s="102"/>
      <c r="Q81" s="196"/>
    </row>
    <row r="82" spans="1:17" s="94" customFormat="1" ht="33" customHeight="1">
      <c r="A82" s="113" t="s">
        <v>292</v>
      </c>
      <c r="B82" s="191" t="s">
        <v>291</v>
      </c>
      <c r="C82" s="190"/>
      <c r="D82" s="114">
        <v>3</v>
      </c>
      <c r="E82" s="111">
        <v>4</v>
      </c>
      <c r="F82" s="111">
        <v>1</v>
      </c>
      <c r="G82" s="111">
        <v>3</v>
      </c>
      <c r="H82" s="111">
        <v>2</v>
      </c>
      <c r="I82" s="111">
        <v>3</v>
      </c>
      <c r="J82" s="111"/>
      <c r="K82" s="111">
        <v>3</v>
      </c>
      <c r="L82" s="111">
        <v>1</v>
      </c>
      <c r="M82" s="111">
        <v>5</v>
      </c>
      <c r="N82" s="111">
        <v>3</v>
      </c>
      <c r="O82" s="111"/>
      <c r="P82" s="102">
        <f>AVERAGE(D82:O82)</f>
        <v>2.8</v>
      </c>
      <c r="Q82" s="196" t="s">
        <v>290</v>
      </c>
    </row>
    <row r="83" spans="1:17" s="94" customFormat="1" ht="31.2">
      <c r="A83" s="110"/>
      <c r="B83" s="106">
        <v>1</v>
      </c>
      <c r="C83" s="108" t="s">
        <v>289</v>
      </c>
      <c r="D83" s="108"/>
      <c r="E83" s="103"/>
      <c r="F83" s="104">
        <v>1</v>
      </c>
      <c r="G83" s="103"/>
      <c r="H83" s="104"/>
      <c r="I83" s="103"/>
      <c r="J83" s="104"/>
      <c r="K83" s="103"/>
      <c r="L83" s="104"/>
      <c r="M83" s="103"/>
      <c r="N83" s="104"/>
      <c r="O83" s="103"/>
      <c r="P83" s="102"/>
      <c r="Q83" s="196"/>
    </row>
    <row r="84" spans="1:17" s="94" customFormat="1" ht="46.8">
      <c r="A84" s="138"/>
      <c r="B84" s="106">
        <v>2</v>
      </c>
      <c r="C84" s="105" t="s">
        <v>288</v>
      </c>
      <c r="D84" s="105"/>
      <c r="E84" s="103"/>
      <c r="F84" s="104">
        <v>1</v>
      </c>
      <c r="G84" s="103"/>
      <c r="H84" s="104"/>
      <c r="I84" s="103"/>
      <c r="J84" s="104"/>
      <c r="K84" s="103"/>
      <c r="L84" s="104"/>
      <c r="M84" s="103"/>
      <c r="N84" s="104"/>
      <c r="O84" s="103"/>
      <c r="P84" s="102"/>
      <c r="Q84" s="196"/>
    </row>
    <row r="85" spans="1:17" s="94" customFormat="1">
      <c r="A85" s="138"/>
      <c r="B85" s="106">
        <v>3</v>
      </c>
      <c r="C85" s="137" t="s">
        <v>287</v>
      </c>
      <c r="D85" s="137"/>
      <c r="E85" s="103"/>
      <c r="F85" s="104">
        <v>1</v>
      </c>
      <c r="G85" s="103"/>
      <c r="H85" s="104"/>
      <c r="I85" s="103"/>
      <c r="J85" s="104"/>
      <c r="K85" s="103"/>
      <c r="L85" s="104"/>
      <c r="M85" s="103"/>
      <c r="N85" s="104"/>
      <c r="O85" s="103"/>
      <c r="P85" s="102"/>
      <c r="Q85" s="196"/>
    </row>
    <row r="86" spans="1:17" s="94" customFormat="1" ht="33" customHeight="1">
      <c r="A86" s="113" t="s">
        <v>286</v>
      </c>
      <c r="B86" s="190" t="s">
        <v>285</v>
      </c>
      <c r="C86" s="195"/>
      <c r="D86" s="133">
        <v>5</v>
      </c>
      <c r="E86" s="111">
        <v>5</v>
      </c>
      <c r="F86" s="111">
        <v>4</v>
      </c>
      <c r="G86" s="111">
        <v>3</v>
      </c>
      <c r="H86" s="111">
        <v>3</v>
      </c>
      <c r="I86" s="111">
        <v>4</v>
      </c>
      <c r="J86" s="111"/>
      <c r="K86" s="111">
        <v>4</v>
      </c>
      <c r="L86" s="111">
        <v>5</v>
      </c>
      <c r="M86" s="111">
        <v>5</v>
      </c>
      <c r="N86" s="111">
        <v>4</v>
      </c>
      <c r="O86" s="111"/>
      <c r="P86" s="102">
        <f>AVERAGE(D86:O86)</f>
        <v>4.2</v>
      </c>
      <c r="Q86" s="196"/>
    </row>
    <row r="87" spans="1:17" s="94" customFormat="1" ht="93.6">
      <c r="A87" s="110"/>
      <c r="B87" s="106">
        <v>1</v>
      </c>
      <c r="C87" s="105" t="s">
        <v>284</v>
      </c>
      <c r="D87" s="105"/>
      <c r="E87" s="103"/>
      <c r="F87" s="104">
        <v>4</v>
      </c>
      <c r="G87" s="103"/>
      <c r="H87" s="104"/>
      <c r="I87" s="103"/>
      <c r="J87" s="104"/>
      <c r="K87" s="103"/>
      <c r="L87" s="104"/>
      <c r="M87" s="103"/>
      <c r="N87" s="104"/>
      <c r="O87" s="103"/>
      <c r="P87" s="102"/>
      <c r="Q87" s="196"/>
    </row>
    <row r="88" spans="1:17" s="94" customFormat="1" ht="31.2">
      <c r="A88" s="136"/>
      <c r="B88" s="106"/>
      <c r="C88" s="108" t="s">
        <v>283</v>
      </c>
      <c r="D88" s="108"/>
      <c r="E88" s="103"/>
      <c r="F88" s="104"/>
      <c r="G88" s="103"/>
      <c r="H88" s="104"/>
      <c r="I88" s="103"/>
      <c r="J88" s="104"/>
      <c r="K88" s="103"/>
      <c r="L88" s="104"/>
      <c r="M88" s="103"/>
      <c r="N88" s="104"/>
      <c r="O88" s="103"/>
      <c r="P88" s="102"/>
      <c r="Q88" s="196"/>
    </row>
    <row r="89" spans="1:17" s="94" customFormat="1">
      <c r="A89" s="136"/>
      <c r="B89" s="106"/>
      <c r="C89" s="108" t="s">
        <v>282</v>
      </c>
      <c r="D89" s="108"/>
      <c r="E89" s="103"/>
      <c r="F89" s="104"/>
      <c r="G89" s="103"/>
      <c r="H89" s="104"/>
      <c r="I89" s="103"/>
      <c r="J89" s="104"/>
      <c r="K89" s="103"/>
      <c r="L89" s="104"/>
      <c r="M89" s="103"/>
      <c r="N89" s="104"/>
      <c r="O89" s="103"/>
      <c r="P89" s="102"/>
      <c r="Q89" s="196"/>
    </row>
    <row r="90" spans="1:17" s="94" customFormat="1">
      <c r="A90" s="136"/>
      <c r="B90" s="106">
        <v>2</v>
      </c>
      <c r="C90" s="108" t="s">
        <v>281</v>
      </c>
      <c r="D90" s="108"/>
      <c r="E90" s="103"/>
      <c r="F90" s="104">
        <v>2</v>
      </c>
      <c r="G90" s="103"/>
      <c r="H90" s="104"/>
      <c r="I90" s="103"/>
      <c r="J90" s="104"/>
      <c r="K90" s="103"/>
      <c r="L90" s="104"/>
      <c r="M90" s="103"/>
      <c r="N90" s="104"/>
      <c r="O90" s="103"/>
      <c r="P90" s="102"/>
      <c r="Q90" s="196"/>
    </row>
    <row r="91" spans="1:17" s="94" customFormat="1">
      <c r="A91" s="136"/>
      <c r="B91" s="106"/>
      <c r="C91" s="108" t="s">
        <v>280</v>
      </c>
      <c r="D91" s="108"/>
      <c r="E91" s="103"/>
      <c r="F91" s="104"/>
      <c r="G91" s="103"/>
      <c r="H91" s="104"/>
      <c r="I91" s="103"/>
      <c r="J91" s="104"/>
      <c r="K91" s="103"/>
      <c r="L91" s="104"/>
      <c r="M91" s="103"/>
      <c r="N91" s="104"/>
      <c r="O91" s="103"/>
      <c r="P91" s="102"/>
      <c r="Q91" s="196"/>
    </row>
    <row r="92" spans="1:17" s="94" customFormat="1" ht="109.2">
      <c r="A92" s="135"/>
      <c r="B92" s="106"/>
      <c r="C92" s="108" t="s">
        <v>279</v>
      </c>
      <c r="D92" s="108"/>
      <c r="E92" s="103"/>
      <c r="F92" s="104"/>
      <c r="G92" s="103"/>
      <c r="H92" s="104"/>
      <c r="I92" s="103"/>
      <c r="J92" s="104"/>
      <c r="K92" s="103"/>
      <c r="L92" s="104"/>
      <c r="M92" s="103"/>
      <c r="N92" s="104"/>
      <c r="O92" s="103"/>
      <c r="P92" s="102"/>
      <c r="Q92" s="196"/>
    </row>
    <row r="93" spans="1:17" s="94" customFormat="1" ht="31.2">
      <c r="A93" s="135"/>
      <c r="B93" s="106"/>
      <c r="C93" s="108" t="s">
        <v>278</v>
      </c>
      <c r="D93" s="108"/>
      <c r="E93" s="103"/>
      <c r="F93" s="104"/>
      <c r="G93" s="103"/>
      <c r="H93" s="104"/>
      <c r="I93" s="103"/>
      <c r="J93" s="104"/>
      <c r="K93" s="103"/>
      <c r="L93" s="104"/>
      <c r="M93" s="103"/>
      <c r="N93" s="104"/>
      <c r="O93" s="103"/>
      <c r="P93" s="102"/>
      <c r="Q93" s="196"/>
    </row>
    <row r="94" spans="1:17" s="94" customFormat="1" ht="33" customHeight="1">
      <c r="A94" s="113" t="s">
        <v>277</v>
      </c>
      <c r="B94" s="200" t="s">
        <v>77</v>
      </c>
      <c r="C94" s="201"/>
      <c r="D94" s="133">
        <v>3</v>
      </c>
      <c r="E94" s="111">
        <v>3</v>
      </c>
      <c r="F94" s="111">
        <v>3</v>
      </c>
      <c r="G94" s="111">
        <v>5</v>
      </c>
      <c r="H94" s="111">
        <v>2</v>
      </c>
      <c r="I94" s="111" t="s">
        <v>202</v>
      </c>
      <c r="J94" s="111"/>
      <c r="K94" s="111">
        <v>3</v>
      </c>
      <c r="L94" s="111">
        <v>3</v>
      </c>
      <c r="M94" s="111">
        <v>5</v>
      </c>
      <c r="N94" s="111">
        <v>5</v>
      </c>
      <c r="O94" s="111"/>
      <c r="P94" s="102">
        <f>AVERAGE(D94:O94)</f>
        <v>3.5555555555555554</v>
      </c>
      <c r="Q94" s="196" t="s">
        <v>276</v>
      </c>
    </row>
    <row r="95" spans="1:17" s="94" customFormat="1" ht="31.2">
      <c r="A95" s="110"/>
      <c r="B95" s="106">
        <v>1</v>
      </c>
      <c r="C95" s="108" t="s">
        <v>78</v>
      </c>
      <c r="D95" s="108"/>
      <c r="E95" s="103"/>
      <c r="F95" s="104">
        <v>3</v>
      </c>
      <c r="G95" s="103"/>
      <c r="H95" s="104"/>
      <c r="I95" s="103"/>
      <c r="J95" s="104"/>
      <c r="K95" s="103"/>
      <c r="L95" s="104"/>
      <c r="M95" s="103"/>
      <c r="N95" s="104"/>
      <c r="O95" s="103"/>
      <c r="P95" s="102"/>
      <c r="Q95" s="196"/>
    </row>
    <row r="96" spans="1:17" s="94" customFormat="1">
      <c r="A96" s="110"/>
      <c r="B96" s="106" t="s">
        <v>129</v>
      </c>
      <c r="C96" s="108" t="s">
        <v>275</v>
      </c>
      <c r="D96" s="108"/>
      <c r="E96" s="103"/>
      <c r="F96" s="104">
        <v>3</v>
      </c>
      <c r="G96" s="103"/>
      <c r="H96" s="104"/>
      <c r="I96" s="103"/>
      <c r="J96" s="104"/>
      <c r="K96" s="103"/>
      <c r="L96" s="104"/>
      <c r="M96" s="103"/>
      <c r="N96" s="104"/>
      <c r="O96" s="103"/>
      <c r="P96" s="102"/>
      <c r="Q96" s="196"/>
    </row>
    <row r="97" spans="1:17" s="94" customFormat="1" ht="46.8">
      <c r="A97" s="110"/>
      <c r="B97" s="106" t="s">
        <v>176</v>
      </c>
      <c r="C97" s="108" t="s">
        <v>274</v>
      </c>
      <c r="D97" s="108"/>
      <c r="E97" s="103"/>
      <c r="F97" s="104">
        <v>3</v>
      </c>
      <c r="G97" s="103"/>
      <c r="H97" s="104"/>
      <c r="I97" s="103"/>
      <c r="J97" s="104"/>
      <c r="K97" s="103"/>
      <c r="L97" s="104"/>
      <c r="M97" s="103"/>
      <c r="N97" s="104"/>
      <c r="O97" s="103"/>
      <c r="P97" s="102"/>
      <c r="Q97" s="196"/>
    </row>
    <row r="98" spans="1:17" s="94" customFormat="1">
      <c r="A98" s="110"/>
      <c r="B98" s="106" t="s">
        <v>174</v>
      </c>
      <c r="C98" s="108" t="s">
        <v>273</v>
      </c>
      <c r="D98" s="108"/>
      <c r="E98" s="103"/>
      <c r="F98" s="104">
        <v>3</v>
      </c>
      <c r="G98" s="103"/>
      <c r="H98" s="104"/>
      <c r="I98" s="103"/>
      <c r="J98" s="104"/>
      <c r="K98" s="103"/>
      <c r="L98" s="104"/>
      <c r="M98" s="103"/>
      <c r="N98" s="104"/>
      <c r="O98" s="103"/>
      <c r="P98" s="102"/>
      <c r="Q98" s="196"/>
    </row>
    <row r="99" spans="1:17" s="94" customFormat="1">
      <c r="A99" s="110"/>
      <c r="B99" s="106" t="s">
        <v>197</v>
      </c>
      <c r="C99" s="108" t="s">
        <v>272</v>
      </c>
      <c r="D99" s="108"/>
      <c r="E99" s="103"/>
      <c r="F99" s="104">
        <v>3</v>
      </c>
      <c r="G99" s="103"/>
      <c r="H99" s="104"/>
      <c r="I99" s="103"/>
      <c r="J99" s="104"/>
      <c r="K99" s="103"/>
      <c r="L99" s="104"/>
      <c r="M99" s="103"/>
      <c r="N99" s="104"/>
      <c r="O99" s="103"/>
      <c r="P99" s="102"/>
      <c r="Q99" s="196"/>
    </row>
    <row r="100" spans="1:17" s="94" customFormat="1" ht="32.25" customHeight="1">
      <c r="A100" s="110"/>
      <c r="B100" s="106">
        <v>2</v>
      </c>
      <c r="C100" s="134" t="s">
        <v>271</v>
      </c>
      <c r="D100" s="134"/>
      <c r="E100" s="103"/>
      <c r="F100" s="104">
        <v>2</v>
      </c>
      <c r="G100" s="103"/>
      <c r="H100" s="104"/>
      <c r="I100" s="103"/>
      <c r="J100" s="104"/>
      <c r="K100" s="103"/>
      <c r="L100" s="104"/>
      <c r="M100" s="103"/>
      <c r="N100" s="104"/>
      <c r="O100" s="103"/>
      <c r="P100" s="102"/>
      <c r="Q100" s="196"/>
    </row>
    <row r="101" spans="1:17" s="94" customFormat="1" ht="46.8">
      <c r="A101" s="110"/>
      <c r="B101" s="106">
        <v>3</v>
      </c>
      <c r="C101" s="108" t="s">
        <v>270</v>
      </c>
      <c r="D101" s="108"/>
      <c r="E101" s="103"/>
      <c r="F101" s="104">
        <v>2</v>
      </c>
      <c r="G101" s="103"/>
      <c r="H101" s="104"/>
      <c r="I101" s="103"/>
      <c r="J101" s="104"/>
      <c r="K101" s="103"/>
      <c r="L101" s="104"/>
      <c r="M101" s="103"/>
      <c r="N101" s="104"/>
      <c r="O101" s="103"/>
      <c r="P101" s="102"/>
      <c r="Q101" s="196"/>
    </row>
    <row r="102" spans="1:17" s="94" customFormat="1" ht="46.8">
      <c r="A102" s="110"/>
      <c r="B102" s="106">
        <v>4</v>
      </c>
      <c r="C102" s="108" t="s">
        <v>269</v>
      </c>
      <c r="D102" s="108"/>
      <c r="E102" s="103"/>
      <c r="F102" s="104">
        <v>3</v>
      </c>
      <c r="G102" s="103"/>
      <c r="H102" s="104"/>
      <c r="I102" s="103"/>
      <c r="J102" s="104"/>
      <c r="K102" s="103"/>
      <c r="L102" s="104"/>
      <c r="M102" s="103"/>
      <c r="N102" s="104"/>
      <c r="O102" s="103"/>
      <c r="P102" s="102"/>
      <c r="Q102" s="196"/>
    </row>
    <row r="103" spans="1:17" s="94" customFormat="1" ht="33" customHeight="1">
      <c r="A103" s="113" t="s">
        <v>79</v>
      </c>
      <c r="B103" s="200" t="s">
        <v>80</v>
      </c>
      <c r="C103" s="201"/>
      <c r="D103" s="133">
        <v>4</v>
      </c>
      <c r="E103" s="111">
        <v>4</v>
      </c>
      <c r="F103" s="111">
        <v>4</v>
      </c>
      <c r="G103" s="111">
        <v>5</v>
      </c>
      <c r="H103" s="111">
        <v>4</v>
      </c>
      <c r="I103" s="111" t="s">
        <v>202</v>
      </c>
      <c r="J103" s="111"/>
      <c r="K103" s="111">
        <v>4</v>
      </c>
      <c r="L103" s="111">
        <v>1</v>
      </c>
      <c r="M103" s="111">
        <v>5</v>
      </c>
      <c r="N103" s="111">
        <v>5</v>
      </c>
      <c r="O103" s="111"/>
      <c r="P103" s="102">
        <f>AVERAGE(D103:O103)</f>
        <v>4</v>
      </c>
      <c r="Q103" s="196"/>
    </row>
    <row r="104" spans="1:17" s="94" customFormat="1" ht="46.8">
      <c r="A104" s="110"/>
      <c r="B104" s="106">
        <v>1</v>
      </c>
      <c r="C104" s="108" t="s">
        <v>268</v>
      </c>
      <c r="D104" s="108"/>
      <c r="E104" s="103"/>
      <c r="F104" s="104">
        <v>4</v>
      </c>
      <c r="G104" s="103"/>
      <c r="H104" s="104"/>
      <c r="I104" s="103"/>
      <c r="J104" s="104"/>
      <c r="K104" s="103"/>
      <c r="L104" s="104"/>
      <c r="M104" s="103"/>
      <c r="N104" s="104"/>
      <c r="O104" s="103"/>
      <c r="P104" s="102"/>
      <c r="Q104" s="196"/>
    </row>
    <row r="105" spans="1:17" s="94" customFormat="1" ht="31.2">
      <c r="A105" s="109"/>
      <c r="B105" s="106">
        <v>2</v>
      </c>
      <c r="C105" s="108" t="s">
        <v>267</v>
      </c>
      <c r="D105" s="108"/>
      <c r="E105" s="103"/>
      <c r="F105" s="104">
        <v>4</v>
      </c>
      <c r="G105" s="103"/>
      <c r="H105" s="104"/>
      <c r="I105" s="103"/>
      <c r="J105" s="104"/>
      <c r="K105" s="103"/>
      <c r="L105" s="104"/>
      <c r="M105" s="103"/>
      <c r="N105" s="104"/>
      <c r="O105" s="103"/>
      <c r="P105" s="102"/>
      <c r="Q105" s="196"/>
    </row>
    <row r="106" spans="1:17" s="94" customFormat="1">
      <c r="A106" s="107"/>
      <c r="B106" s="106" t="s">
        <v>129</v>
      </c>
      <c r="C106" s="105" t="s">
        <v>266</v>
      </c>
      <c r="D106" s="105"/>
      <c r="E106" s="103"/>
      <c r="F106" s="104">
        <v>4</v>
      </c>
      <c r="G106" s="103"/>
      <c r="H106" s="104"/>
      <c r="I106" s="103"/>
      <c r="J106" s="104"/>
      <c r="K106" s="103"/>
      <c r="L106" s="104"/>
      <c r="M106" s="103"/>
      <c r="N106" s="104"/>
      <c r="O106" s="103"/>
      <c r="P106" s="102"/>
      <c r="Q106" s="196"/>
    </row>
    <row r="107" spans="1:17" s="94" customFormat="1">
      <c r="A107" s="107"/>
      <c r="B107" s="106" t="s">
        <v>176</v>
      </c>
      <c r="C107" s="108" t="s">
        <v>81</v>
      </c>
      <c r="D107" s="108"/>
      <c r="E107" s="103"/>
      <c r="F107" s="104">
        <v>4</v>
      </c>
      <c r="G107" s="103"/>
      <c r="H107" s="104"/>
      <c r="I107" s="103"/>
      <c r="J107" s="104"/>
      <c r="K107" s="103"/>
      <c r="L107" s="104"/>
      <c r="M107" s="103"/>
      <c r="N107" s="104"/>
      <c r="O107" s="103"/>
      <c r="P107" s="102"/>
      <c r="Q107" s="196"/>
    </row>
    <row r="108" spans="1:17" s="94" customFormat="1" ht="46.8">
      <c r="A108" s="107"/>
      <c r="B108" s="106">
        <v>3</v>
      </c>
      <c r="C108" s="108" t="s">
        <v>265</v>
      </c>
      <c r="D108" s="108"/>
      <c r="E108" s="103"/>
      <c r="F108" s="104">
        <v>4</v>
      </c>
      <c r="G108" s="103"/>
      <c r="H108" s="104"/>
      <c r="I108" s="103"/>
      <c r="J108" s="104"/>
      <c r="K108" s="103"/>
      <c r="L108" s="104"/>
      <c r="M108" s="103"/>
      <c r="N108" s="104"/>
      <c r="O108" s="103"/>
      <c r="P108" s="102"/>
      <c r="Q108" s="196"/>
    </row>
    <row r="109" spans="1:17" s="94" customFormat="1" ht="46.8">
      <c r="A109" s="107"/>
      <c r="B109" s="106">
        <v>4</v>
      </c>
      <c r="C109" s="108" t="s">
        <v>264</v>
      </c>
      <c r="D109" s="108"/>
      <c r="E109" s="103"/>
      <c r="F109" s="104">
        <v>2</v>
      </c>
      <c r="G109" s="103"/>
      <c r="H109" s="104"/>
      <c r="I109" s="103"/>
      <c r="J109" s="104"/>
      <c r="K109" s="103"/>
      <c r="L109" s="104"/>
      <c r="M109" s="103"/>
      <c r="N109" s="104"/>
      <c r="O109" s="103"/>
      <c r="P109" s="102"/>
      <c r="Q109" s="196"/>
    </row>
    <row r="110" spans="1:17" s="94" customFormat="1" ht="33" customHeight="1">
      <c r="A110" s="113" t="s">
        <v>263</v>
      </c>
      <c r="B110" s="200" t="s">
        <v>82</v>
      </c>
      <c r="C110" s="201"/>
      <c r="D110" s="133">
        <v>5</v>
      </c>
      <c r="E110" s="111">
        <v>4</v>
      </c>
      <c r="F110" s="111">
        <v>4</v>
      </c>
      <c r="G110" s="111">
        <v>5</v>
      </c>
      <c r="H110" s="111">
        <v>4</v>
      </c>
      <c r="I110" s="111" t="s">
        <v>202</v>
      </c>
      <c r="J110" s="111"/>
      <c r="K110" s="111">
        <v>5</v>
      </c>
      <c r="L110" s="111">
        <v>5</v>
      </c>
      <c r="M110" s="111">
        <v>5</v>
      </c>
      <c r="N110" s="111">
        <v>5</v>
      </c>
      <c r="O110" s="111"/>
      <c r="P110" s="102">
        <f>AVERAGE(D110:O110)</f>
        <v>4.666666666666667</v>
      </c>
      <c r="Q110" s="196"/>
    </row>
    <row r="111" spans="1:17" s="94" customFormat="1">
      <c r="A111" s="110"/>
      <c r="B111" s="106">
        <v>1</v>
      </c>
      <c r="C111" s="108" t="s">
        <v>262</v>
      </c>
      <c r="D111" s="108"/>
      <c r="E111" s="103"/>
      <c r="F111" s="104">
        <v>4</v>
      </c>
      <c r="G111" s="103"/>
      <c r="H111" s="104"/>
      <c r="I111" s="103"/>
      <c r="J111" s="104"/>
      <c r="K111" s="103"/>
      <c r="L111" s="104"/>
      <c r="M111" s="103"/>
      <c r="N111" s="104"/>
      <c r="O111" s="103"/>
      <c r="P111" s="102"/>
      <c r="Q111" s="196"/>
    </row>
    <row r="112" spans="1:17" s="94" customFormat="1" ht="31.2">
      <c r="A112" s="109"/>
      <c r="B112" s="106" t="s">
        <v>129</v>
      </c>
      <c r="C112" s="105" t="s">
        <v>261</v>
      </c>
      <c r="D112" s="105"/>
      <c r="E112" s="103"/>
      <c r="F112" s="104">
        <v>4</v>
      </c>
      <c r="G112" s="103"/>
      <c r="H112" s="104"/>
      <c r="I112" s="103"/>
      <c r="J112" s="104"/>
      <c r="K112" s="103"/>
      <c r="L112" s="104"/>
      <c r="M112" s="103"/>
      <c r="N112" s="104"/>
      <c r="O112" s="103"/>
      <c r="P112" s="102"/>
      <c r="Q112" s="196"/>
    </row>
    <row r="113" spans="1:17" s="94" customFormat="1">
      <c r="A113" s="109"/>
      <c r="B113" s="106" t="s">
        <v>127</v>
      </c>
      <c r="C113" s="105" t="s">
        <v>83</v>
      </c>
      <c r="D113" s="105"/>
      <c r="E113" s="103"/>
      <c r="F113" s="104">
        <v>4</v>
      </c>
      <c r="G113" s="103"/>
      <c r="H113" s="104"/>
      <c r="I113" s="103"/>
      <c r="J113" s="104"/>
      <c r="K113" s="103"/>
      <c r="L113" s="104"/>
      <c r="M113" s="103"/>
      <c r="N113" s="104"/>
      <c r="O113" s="103"/>
      <c r="P113" s="102"/>
      <c r="Q113" s="196"/>
    </row>
    <row r="114" spans="1:17" s="94" customFormat="1">
      <c r="A114" s="109"/>
      <c r="B114" s="106" t="s">
        <v>176</v>
      </c>
      <c r="C114" s="108" t="s">
        <v>260</v>
      </c>
      <c r="D114" s="108"/>
      <c r="E114" s="103"/>
      <c r="F114" s="104">
        <v>4</v>
      </c>
      <c r="G114" s="103"/>
      <c r="H114" s="104"/>
      <c r="I114" s="103"/>
      <c r="J114" s="104"/>
      <c r="K114" s="103"/>
      <c r="L114" s="104"/>
      <c r="M114" s="103"/>
      <c r="N114" s="104"/>
      <c r="O114" s="103"/>
      <c r="P114" s="102"/>
      <c r="Q114" s="196"/>
    </row>
    <row r="115" spans="1:17" s="94" customFormat="1">
      <c r="A115" s="109"/>
      <c r="B115" s="106" t="s">
        <v>174</v>
      </c>
      <c r="C115" s="108" t="s">
        <v>259</v>
      </c>
      <c r="D115" s="108"/>
      <c r="E115" s="103"/>
      <c r="F115" s="104">
        <v>4</v>
      </c>
      <c r="G115" s="103"/>
      <c r="H115" s="104"/>
      <c r="I115" s="103"/>
      <c r="J115" s="104"/>
      <c r="K115" s="103"/>
      <c r="L115" s="104"/>
      <c r="M115" s="103"/>
      <c r="N115" s="104"/>
      <c r="O115" s="103"/>
      <c r="P115" s="102"/>
      <c r="Q115" s="122"/>
    </row>
    <row r="116" spans="1:17" s="94" customFormat="1" ht="31.2">
      <c r="A116" s="107"/>
      <c r="B116" s="106">
        <v>2</v>
      </c>
      <c r="C116" s="108" t="s">
        <v>258</v>
      </c>
      <c r="D116" s="108"/>
      <c r="E116" s="103"/>
      <c r="F116" s="104">
        <v>4</v>
      </c>
      <c r="G116" s="103"/>
      <c r="H116" s="104"/>
      <c r="I116" s="103"/>
      <c r="J116" s="104"/>
      <c r="K116" s="103"/>
      <c r="L116" s="104"/>
      <c r="M116" s="103"/>
      <c r="N116" s="104"/>
      <c r="O116" s="103"/>
      <c r="P116" s="102"/>
      <c r="Q116" s="122"/>
    </row>
    <row r="117" spans="1:17" s="94" customFormat="1" ht="46.8">
      <c r="A117" s="107"/>
      <c r="B117" s="106">
        <v>3</v>
      </c>
      <c r="C117" s="108" t="s">
        <v>257</v>
      </c>
      <c r="D117" s="108"/>
      <c r="E117" s="103"/>
      <c r="F117" s="104">
        <v>5</v>
      </c>
      <c r="G117" s="103"/>
      <c r="H117" s="104"/>
      <c r="I117" s="103"/>
      <c r="J117" s="104"/>
      <c r="K117" s="103"/>
      <c r="L117" s="104"/>
      <c r="M117" s="103"/>
      <c r="N117" s="104"/>
      <c r="O117" s="103"/>
      <c r="P117" s="102"/>
      <c r="Q117" s="122"/>
    </row>
    <row r="118" spans="1:17" s="94" customFormat="1" ht="31.2">
      <c r="A118" s="107"/>
      <c r="B118" s="106">
        <v>4</v>
      </c>
      <c r="C118" s="108" t="s">
        <v>256</v>
      </c>
      <c r="D118" s="108"/>
      <c r="E118" s="103"/>
      <c r="F118" s="104">
        <v>5</v>
      </c>
      <c r="G118" s="103"/>
      <c r="H118" s="104"/>
      <c r="I118" s="103"/>
      <c r="J118" s="104"/>
      <c r="K118" s="103"/>
      <c r="L118" s="104"/>
      <c r="M118" s="103"/>
      <c r="N118" s="104"/>
      <c r="O118" s="103"/>
      <c r="P118" s="102"/>
      <c r="Q118" s="122"/>
    </row>
    <row r="119" spans="1:17" s="94" customFormat="1" ht="60" customHeight="1">
      <c r="A119" s="107"/>
      <c r="B119" s="106">
        <v>5</v>
      </c>
      <c r="C119" s="108" t="s">
        <v>255</v>
      </c>
      <c r="D119" s="108"/>
      <c r="E119" s="103"/>
      <c r="F119" s="104">
        <v>5</v>
      </c>
      <c r="G119" s="103"/>
      <c r="H119" s="104"/>
      <c r="I119" s="103"/>
      <c r="J119" s="104"/>
      <c r="K119" s="103"/>
      <c r="L119" s="104"/>
      <c r="M119" s="103"/>
      <c r="N119" s="104"/>
      <c r="O119" s="103"/>
      <c r="P119" s="102"/>
      <c r="Q119" s="122"/>
    </row>
    <row r="120" spans="1:17" s="94" customFormat="1" ht="60" customHeight="1">
      <c r="A120" s="107"/>
      <c r="B120" s="106">
        <v>6</v>
      </c>
      <c r="C120" s="108" t="s">
        <v>254</v>
      </c>
      <c r="D120" s="108"/>
      <c r="E120" s="103"/>
      <c r="F120" s="104">
        <v>5</v>
      </c>
      <c r="G120" s="103"/>
      <c r="H120" s="104"/>
      <c r="I120" s="103"/>
      <c r="J120" s="104"/>
      <c r="K120" s="103"/>
      <c r="L120" s="104"/>
      <c r="M120" s="103"/>
      <c r="N120" s="104"/>
      <c r="O120" s="103"/>
      <c r="P120" s="102"/>
      <c r="Q120" s="122"/>
    </row>
    <row r="121" spans="1:17" s="94" customFormat="1" ht="60" customHeight="1">
      <c r="A121" s="107"/>
      <c r="B121" s="106" t="s">
        <v>129</v>
      </c>
      <c r="C121" s="108" t="s">
        <v>253</v>
      </c>
      <c r="D121" s="108"/>
      <c r="E121" s="103"/>
      <c r="F121" s="104"/>
      <c r="G121" s="103"/>
      <c r="H121" s="104"/>
      <c r="I121" s="103"/>
      <c r="J121" s="104"/>
      <c r="K121" s="103"/>
      <c r="L121" s="104"/>
      <c r="M121" s="103"/>
      <c r="N121" s="104"/>
      <c r="O121" s="103"/>
      <c r="P121" s="102"/>
      <c r="Q121" s="122"/>
    </row>
    <row r="122" spans="1:17" s="94" customFormat="1" ht="60" customHeight="1">
      <c r="A122" s="107"/>
      <c r="B122" s="106" t="s">
        <v>176</v>
      </c>
      <c r="C122" s="108" t="s">
        <v>252</v>
      </c>
      <c r="D122" s="108"/>
      <c r="E122" s="103"/>
      <c r="F122" s="104"/>
      <c r="G122" s="103"/>
      <c r="H122" s="104"/>
      <c r="I122" s="103"/>
      <c r="J122" s="104"/>
      <c r="K122" s="103"/>
      <c r="L122" s="104"/>
      <c r="M122" s="103"/>
      <c r="N122" s="104"/>
      <c r="O122" s="103"/>
      <c r="P122" s="102"/>
      <c r="Q122" s="122"/>
    </row>
    <row r="123" spans="1:17" s="94" customFormat="1" ht="60" customHeight="1">
      <c r="A123" s="107"/>
      <c r="B123" s="106" t="s">
        <v>174</v>
      </c>
      <c r="C123" s="108" t="s">
        <v>251</v>
      </c>
      <c r="D123" s="108"/>
      <c r="E123" s="103"/>
      <c r="F123" s="104"/>
      <c r="G123" s="103"/>
      <c r="H123" s="104"/>
      <c r="I123" s="103"/>
      <c r="J123" s="104"/>
      <c r="K123" s="103"/>
      <c r="L123" s="104"/>
      <c r="M123" s="103"/>
      <c r="N123" s="104"/>
      <c r="O123" s="103"/>
      <c r="P123" s="102"/>
      <c r="Q123" s="122"/>
    </row>
    <row r="124" spans="1:17" s="94" customFormat="1" ht="60" customHeight="1">
      <c r="A124" s="107"/>
      <c r="B124" s="106" t="s">
        <v>197</v>
      </c>
      <c r="C124" s="108" t="s">
        <v>250</v>
      </c>
      <c r="D124" s="108"/>
      <c r="E124" s="103"/>
      <c r="F124" s="104"/>
      <c r="G124" s="103"/>
      <c r="H124" s="104"/>
      <c r="I124" s="103"/>
      <c r="J124" s="104"/>
      <c r="K124" s="103"/>
      <c r="L124" s="104"/>
      <c r="M124" s="103"/>
      <c r="N124" s="104"/>
      <c r="O124" s="103"/>
      <c r="P124" s="102"/>
      <c r="Q124" s="122"/>
    </row>
    <row r="125" spans="1:17" s="94" customFormat="1" ht="60" customHeight="1">
      <c r="A125" s="107"/>
      <c r="B125" s="106" t="s">
        <v>242</v>
      </c>
      <c r="C125" s="108" t="s">
        <v>249</v>
      </c>
      <c r="D125" s="108"/>
      <c r="E125" s="103"/>
      <c r="F125" s="104"/>
      <c r="G125" s="103"/>
      <c r="H125" s="104"/>
      <c r="I125" s="103"/>
      <c r="J125" s="104"/>
      <c r="K125" s="103"/>
      <c r="L125" s="104"/>
      <c r="M125" s="103"/>
      <c r="N125" s="104"/>
      <c r="O125" s="103"/>
      <c r="P125" s="102"/>
      <c r="Q125" s="122"/>
    </row>
    <row r="126" spans="1:17" s="94" customFormat="1" ht="33" customHeight="1">
      <c r="A126" s="117" t="s">
        <v>84</v>
      </c>
      <c r="B126" s="191" t="s">
        <v>248</v>
      </c>
      <c r="C126" s="190"/>
      <c r="D126" s="114">
        <v>4</v>
      </c>
      <c r="E126" s="111">
        <v>4</v>
      </c>
      <c r="F126" s="111">
        <v>4</v>
      </c>
      <c r="G126" s="111">
        <v>4</v>
      </c>
      <c r="H126" s="111">
        <v>4</v>
      </c>
      <c r="I126" s="111" t="s">
        <v>202</v>
      </c>
      <c r="J126" s="111"/>
      <c r="K126" s="111">
        <v>4</v>
      </c>
      <c r="L126" s="111">
        <v>5</v>
      </c>
      <c r="M126" s="111">
        <v>4</v>
      </c>
      <c r="N126" s="111">
        <v>5</v>
      </c>
      <c r="O126" s="111"/>
      <c r="P126" s="102">
        <f>AVERAGE(D126:O126)</f>
        <v>4.2222222222222223</v>
      </c>
      <c r="Q126" s="196"/>
    </row>
    <row r="127" spans="1:17" s="94" customFormat="1" ht="46.8">
      <c r="A127" s="110"/>
      <c r="B127" s="106">
        <v>1</v>
      </c>
      <c r="C127" s="108" t="s">
        <v>247</v>
      </c>
      <c r="D127" s="108"/>
      <c r="E127" s="103"/>
      <c r="F127" s="104">
        <v>5</v>
      </c>
      <c r="G127" s="103"/>
      <c r="H127" s="104"/>
      <c r="I127" s="103"/>
      <c r="J127" s="104"/>
      <c r="K127" s="103"/>
      <c r="L127" s="104"/>
      <c r="M127" s="103"/>
      <c r="N127" s="104"/>
      <c r="O127" s="103"/>
      <c r="P127" s="102"/>
      <c r="Q127" s="196"/>
    </row>
    <row r="128" spans="1:17" s="94" customFormat="1">
      <c r="A128" s="109"/>
      <c r="B128" s="106" t="s">
        <v>129</v>
      </c>
      <c r="C128" s="108" t="s">
        <v>246</v>
      </c>
      <c r="D128" s="108"/>
      <c r="E128" s="103"/>
      <c r="F128" s="104"/>
      <c r="G128" s="103"/>
      <c r="H128" s="104"/>
      <c r="I128" s="103"/>
      <c r="J128" s="104"/>
      <c r="K128" s="103"/>
      <c r="L128" s="104"/>
      <c r="M128" s="103"/>
      <c r="N128" s="104"/>
      <c r="O128" s="103"/>
      <c r="P128" s="102"/>
      <c r="Q128" s="196"/>
    </row>
    <row r="129" spans="1:17" s="94" customFormat="1" ht="31.2">
      <c r="A129" s="109"/>
      <c r="B129" s="106" t="s">
        <v>176</v>
      </c>
      <c r="C129" s="108" t="s">
        <v>245</v>
      </c>
      <c r="D129" s="108"/>
      <c r="E129" s="103"/>
      <c r="F129" s="104"/>
      <c r="G129" s="103"/>
      <c r="H129" s="104"/>
      <c r="I129" s="103"/>
      <c r="J129" s="104"/>
      <c r="K129" s="103"/>
      <c r="L129" s="104"/>
      <c r="M129" s="103"/>
      <c r="N129" s="104"/>
      <c r="O129" s="103"/>
      <c r="P129" s="102"/>
      <c r="Q129" s="196"/>
    </row>
    <row r="130" spans="1:17" s="94" customFormat="1" ht="31.2">
      <c r="A130" s="109"/>
      <c r="B130" s="106" t="s">
        <v>174</v>
      </c>
      <c r="C130" s="108" t="s">
        <v>244</v>
      </c>
      <c r="D130" s="108"/>
      <c r="E130" s="103"/>
      <c r="F130" s="104"/>
      <c r="G130" s="103"/>
      <c r="H130" s="104"/>
      <c r="I130" s="103"/>
      <c r="J130" s="104"/>
      <c r="K130" s="103"/>
      <c r="L130" s="104"/>
      <c r="M130" s="103"/>
      <c r="N130" s="104"/>
      <c r="O130" s="103"/>
      <c r="P130" s="102"/>
      <c r="Q130" s="196"/>
    </row>
    <row r="131" spans="1:17" s="94" customFormat="1" ht="31.2">
      <c r="A131" s="109"/>
      <c r="B131" s="106" t="s">
        <v>197</v>
      </c>
      <c r="C131" s="105" t="s">
        <v>243</v>
      </c>
      <c r="D131" s="105"/>
      <c r="E131" s="103"/>
      <c r="F131" s="104"/>
      <c r="G131" s="103"/>
      <c r="H131" s="104"/>
      <c r="I131" s="103"/>
      <c r="J131" s="104"/>
      <c r="K131" s="103"/>
      <c r="L131" s="104"/>
      <c r="M131" s="103"/>
      <c r="N131" s="104"/>
      <c r="O131" s="103"/>
      <c r="P131" s="102"/>
      <c r="Q131" s="196"/>
    </row>
    <row r="132" spans="1:17" s="94" customFormat="1" ht="31.2">
      <c r="A132" s="109"/>
      <c r="B132" s="106" t="s">
        <v>242</v>
      </c>
      <c r="C132" s="105" t="s">
        <v>241</v>
      </c>
      <c r="D132" s="105"/>
      <c r="E132" s="103"/>
      <c r="F132" s="104"/>
      <c r="G132" s="103"/>
      <c r="H132" s="104"/>
      <c r="I132" s="103"/>
      <c r="J132" s="104"/>
      <c r="K132" s="103"/>
      <c r="L132" s="104"/>
      <c r="M132" s="103"/>
      <c r="N132" s="104"/>
      <c r="O132" s="103"/>
      <c r="P132" s="102"/>
      <c r="Q132" s="196"/>
    </row>
    <row r="133" spans="1:17" s="94" customFormat="1" ht="31.2">
      <c r="A133" s="109"/>
      <c r="B133" s="106">
        <v>2</v>
      </c>
      <c r="C133" s="105" t="s">
        <v>85</v>
      </c>
      <c r="D133" s="105"/>
      <c r="E133" s="103"/>
      <c r="F133" s="104">
        <v>5</v>
      </c>
      <c r="G133" s="103"/>
      <c r="H133" s="104"/>
      <c r="I133" s="103"/>
      <c r="J133" s="104"/>
      <c r="K133" s="103"/>
      <c r="L133" s="104"/>
      <c r="M133" s="103"/>
      <c r="N133" s="104"/>
      <c r="O133" s="103"/>
      <c r="P133" s="102"/>
      <c r="Q133" s="196"/>
    </row>
    <row r="134" spans="1:17" s="94" customFormat="1" ht="31.2">
      <c r="A134" s="107"/>
      <c r="B134" s="106" t="s">
        <v>129</v>
      </c>
      <c r="C134" s="108" t="s">
        <v>240</v>
      </c>
      <c r="D134" s="108"/>
      <c r="E134" s="103"/>
      <c r="F134" s="104"/>
      <c r="G134" s="103"/>
      <c r="H134" s="104"/>
      <c r="I134" s="103"/>
      <c r="J134" s="104"/>
      <c r="K134" s="103"/>
      <c r="L134" s="104"/>
      <c r="M134" s="103"/>
      <c r="N134" s="104"/>
      <c r="O134" s="103"/>
      <c r="P134" s="102"/>
      <c r="Q134" s="196"/>
    </row>
    <row r="135" spans="1:17" s="94" customFormat="1" ht="46.8">
      <c r="A135" s="109"/>
      <c r="B135" s="124" t="s">
        <v>176</v>
      </c>
      <c r="C135" s="132" t="s">
        <v>239</v>
      </c>
      <c r="D135" s="132"/>
      <c r="E135" s="103"/>
      <c r="F135" s="104"/>
      <c r="G135" s="103"/>
      <c r="H135" s="104"/>
      <c r="I135" s="103"/>
      <c r="J135" s="104"/>
      <c r="K135" s="103"/>
      <c r="L135" s="104"/>
      <c r="M135" s="103"/>
      <c r="N135" s="104"/>
      <c r="O135" s="103"/>
      <c r="P135" s="102"/>
      <c r="Q135" s="126"/>
    </row>
    <row r="136" spans="1:17" s="94" customFormat="1" ht="31.2">
      <c r="A136" s="131"/>
      <c r="B136" s="130" t="s">
        <v>174</v>
      </c>
      <c r="C136" s="129" t="s">
        <v>238</v>
      </c>
      <c r="D136" s="129"/>
      <c r="E136" s="127"/>
      <c r="F136" s="128"/>
      <c r="G136" s="127"/>
      <c r="H136" s="128"/>
      <c r="I136" s="127"/>
      <c r="J136" s="128"/>
      <c r="K136" s="127"/>
      <c r="L136" s="128"/>
      <c r="M136" s="127"/>
      <c r="N136" s="128"/>
      <c r="O136" s="127"/>
      <c r="P136" s="102"/>
      <c r="Q136" s="126"/>
    </row>
    <row r="137" spans="1:17" s="94" customFormat="1" ht="31.2">
      <c r="A137" s="131"/>
      <c r="B137" s="130" t="s">
        <v>197</v>
      </c>
      <c r="C137" s="129" t="s">
        <v>237</v>
      </c>
      <c r="D137" s="129"/>
      <c r="E137" s="127"/>
      <c r="F137" s="128"/>
      <c r="G137" s="127"/>
      <c r="H137" s="128"/>
      <c r="I137" s="127"/>
      <c r="J137" s="128"/>
      <c r="K137" s="127"/>
      <c r="L137" s="128"/>
      <c r="M137" s="127"/>
      <c r="N137" s="128"/>
      <c r="O137" s="127"/>
      <c r="P137" s="102"/>
      <c r="Q137" s="126"/>
    </row>
    <row r="138" spans="1:17" s="94" customFormat="1">
      <c r="A138" s="131"/>
      <c r="B138" s="130">
        <v>3</v>
      </c>
      <c r="C138" s="129" t="s">
        <v>236</v>
      </c>
      <c r="D138" s="129"/>
      <c r="E138" s="127"/>
      <c r="F138" s="128">
        <v>5</v>
      </c>
      <c r="G138" s="127"/>
      <c r="H138" s="128"/>
      <c r="I138" s="127"/>
      <c r="J138" s="128"/>
      <c r="K138" s="127"/>
      <c r="L138" s="128"/>
      <c r="M138" s="127"/>
      <c r="N138" s="128"/>
      <c r="O138" s="127"/>
      <c r="P138" s="102"/>
      <c r="Q138" s="126"/>
    </row>
    <row r="139" spans="1:17" s="94" customFormat="1" ht="46.8">
      <c r="A139" s="131"/>
      <c r="B139" s="130" t="s">
        <v>129</v>
      </c>
      <c r="C139" s="129" t="s">
        <v>235</v>
      </c>
      <c r="D139" s="129"/>
      <c r="E139" s="127"/>
      <c r="F139" s="128"/>
      <c r="G139" s="127"/>
      <c r="H139" s="128"/>
      <c r="I139" s="127"/>
      <c r="J139" s="128"/>
      <c r="K139" s="127"/>
      <c r="L139" s="128"/>
      <c r="M139" s="127"/>
      <c r="N139" s="128"/>
      <c r="O139" s="127"/>
      <c r="P139" s="102"/>
      <c r="Q139" s="126"/>
    </row>
    <row r="140" spans="1:17" s="94" customFormat="1" ht="46.8">
      <c r="A140" s="131"/>
      <c r="B140" s="130" t="s">
        <v>176</v>
      </c>
      <c r="C140" s="129" t="s">
        <v>234</v>
      </c>
      <c r="D140" s="129"/>
      <c r="E140" s="127"/>
      <c r="F140" s="128"/>
      <c r="G140" s="127"/>
      <c r="H140" s="128"/>
      <c r="I140" s="127"/>
      <c r="J140" s="128"/>
      <c r="K140" s="127"/>
      <c r="L140" s="128"/>
      <c r="M140" s="127"/>
      <c r="N140" s="128"/>
      <c r="O140" s="127"/>
      <c r="P140" s="102"/>
      <c r="Q140" s="126"/>
    </row>
    <row r="141" spans="1:17" s="94" customFormat="1">
      <c r="A141" s="131"/>
      <c r="B141" s="130" t="s">
        <v>174</v>
      </c>
      <c r="C141" s="129" t="s">
        <v>86</v>
      </c>
      <c r="D141" s="129"/>
      <c r="E141" s="127"/>
      <c r="F141" s="128"/>
      <c r="G141" s="127"/>
      <c r="H141" s="128"/>
      <c r="I141" s="127"/>
      <c r="J141" s="128"/>
      <c r="K141" s="127"/>
      <c r="L141" s="128"/>
      <c r="M141" s="127"/>
      <c r="N141" s="128"/>
      <c r="O141" s="127"/>
      <c r="P141" s="102"/>
      <c r="Q141" s="126"/>
    </row>
    <row r="142" spans="1:17" s="94" customFormat="1" ht="62.4">
      <c r="A142" s="131"/>
      <c r="B142" s="130">
        <v>4</v>
      </c>
      <c r="C142" s="129" t="s">
        <v>233</v>
      </c>
      <c r="D142" s="129"/>
      <c r="E142" s="127"/>
      <c r="F142" s="128">
        <v>5</v>
      </c>
      <c r="G142" s="127"/>
      <c r="H142" s="128"/>
      <c r="I142" s="127"/>
      <c r="J142" s="128"/>
      <c r="K142" s="127"/>
      <c r="L142" s="128"/>
      <c r="M142" s="127"/>
      <c r="N142" s="128"/>
      <c r="O142" s="127"/>
      <c r="P142" s="102"/>
      <c r="Q142" s="126"/>
    </row>
    <row r="143" spans="1:17" s="94" customFormat="1" ht="31.2">
      <c r="A143" s="125"/>
      <c r="B143" s="124">
        <v>5</v>
      </c>
      <c r="C143" s="123" t="s">
        <v>232</v>
      </c>
      <c r="D143" s="123"/>
      <c r="E143" s="103"/>
      <c r="F143" s="104">
        <v>5</v>
      </c>
      <c r="G143" s="103"/>
      <c r="H143" s="104"/>
      <c r="I143" s="103"/>
      <c r="J143" s="104"/>
      <c r="K143" s="103"/>
      <c r="L143" s="104"/>
      <c r="M143" s="103"/>
      <c r="N143" s="104"/>
      <c r="O143" s="103"/>
      <c r="P143" s="102"/>
      <c r="Q143" s="122"/>
    </row>
    <row r="144" spans="1:17" s="94" customFormat="1" ht="33" customHeight="1">
      <c r="A144" s="113" t="s">
        <v>87</v>
      </c>
      <c r="B144" s="191" t="s">
        <v>88</v>
      </c>
      <c r="C144" s="190"/>
      <c r="D144" s="114">
        <v>3</v>
      </c>
      <c r="E144" s="111">
        <v>3</v>
      </c>
      <c r="F144" s="111">
        <v>3</v>
      </c>
      <c r="G144" s="111">
        <v>3</v>
      </c>
      <c r="H144" s="111">
        <v>2</v>
      </c>
      <c r="I144" s="111" t="s">
        <v>202</v>
      </c>
      <c r="J144" s="111"/>
      <c r="K144" s="111">
        <v>3</v>
      </c>
      <c r="L144" s="111">
        <v>3</v>
      </c>
      <c r="M144" s="111">
        <v>3</v>
      </c>
      <c r="N144" s="111">
        <v>3</v>
      </c>
      <c r="O144" s="111"/>
      <c r="P144" s="102">
        <f t="shared" ref="P144:P152" si="2">AVERAGE(D144:O144)</f>
        <v>2.8888888888888888</v>
      </c>
      <c r="Q144" s="196"/>
    </row>
    <row r="145" spans="1:17" s="94" customFormat="1" ht="31.2">
      <c r="A145" s="110"/>
      <c r="B145" s="106">
        <v>1</v>
      </c>
      <c r="C145" s="105" t="s">
        <v>231</v>
      </c>
      <c r="D145" s="105"/>
      <c r="E145" s="103"/>
      <c r="F145" s="104">
        <v>3</v>
      </c>
      <c r="G145" s="103"/>
      <c r="H145" s="104"/>
      <c r="I145" s="103"/>
      <c r="J145" s="104"/>
      <c r="K145" s="103"/>
      <c r="L145" s="104"/>
      <c r="M145" s="103"/>
      <c r="N145" s="104"/>
      <c r="O145" s="103"/>
      <c r="P145" s="102">
        <f t="shared" si="2"/>
        <v>3</v>
      </c>
      <c r="Q145" s="196"/>
    </row>
    <row r="146" spans="1:17" s="94" customFormat="1" ht="62.4">
      <c r="A146" s="109"/>
      <c r="B146" s="106">
        <v>2</v>
      </c>
      <c r="C146" s="108" t="s">
        <v>230</v>
      </c>
      <c r="D146" s="108"/>
      <c r="E146" s="103"/>
      <c r="F146" s="104">
        <v>3</v>
      </c>
      <c r="G146" s="103"/>
      <c r="H146" s="104"/>
      <c r="I146" s="103"/>
      <c r="J146" s="104"/>
      <c r="K146" s="103"/>
      <c r="L146" s="104"/>
      <c r="M146" s="103"/>
      <c r="N146" s="104"/>
      <c r="O146" s="103"/>
      <c r="P146" s="102">
        <f t="shared" si="2"/>
        <v>3</v>
      </c>
      <c r="Q146" s="196"/>
    </row>
    <row r="147" spans="1:17" s="94" customFormat="1" ht="31.2">
      <c r="A147" s="109"/>
      <c r="B147" s="106">
        <v>3</v>
      </c>
      <c r="C147" s="108" t="s">
        <v>229</v>
      </c>
      <c r="D147" s="108"/>
      <c r="E147" s="103"/>
      <c r="F147" s="104">
        <v>3</v>
      </c>
      <c r="G147" s="103"/>
      <c r="H147" s="104"/>
      <c r="I147" s="103"/>
      <c r="J147" s="104"/>
      <c r="K147" s="103"/>
      <c r="L147" s="104"/>
      <c r="M147" s="103"/>
      <c r="N147" s="104"/>
      <c r="O147" s="103"/>
      <c r="P147" s="102">
        <f t="shared" si="2"/>
        <v>3</v>
      </c>
      <c r="Q147" s="196"/>
    </row>
    <row r="148" spans="1:17" s="94" customFormat="1" ht="31.2">
      <c r="A148" s="109"/>
      <c r="B148" s="106" t="s">
        <v>129</v>
      </c>
      <c r="C148" s="108" t="s">
        <v>228</v>
      </c>
      <c r="D148" s="108"/>
      <c r="E148" s="103"/>
      <c r="F148" s="104">
        <v>3</v>
      </c>
      <c r="G148" s="103"/>
      <c r="H148" s="104"/>
      <c r="I148" s="103"/>
      <c r="J148" s="104"/>
      <c r="K148" s="103"/>
      <c r="L148" s="104"/>
      <c r="M148" s="103"/>
      <c r="N148" s="104"/>
      <c r="O148" s="103"/>
      <c r="P148" s="102">
        <f t="shared" si="2"/>
        <v>3</v>
      </c>
      <c r="Q148" s="196"/>
    </row>
    <row r="149" spans="1:17" s="94" customFormat="1" ht="31.2">
      <c r="A149" s="109"/>
      <c r="B149" s="106">
        <v>4</v>
      </c>
      <c r="C149" s="108" t="s">
        <v>227</v>
      </c>
      <c r="D149" s="108"/>
      <c r="E149" s="103"/>
      <c r="F149" s="104">
        <v>3</v>
      </c>
      <c r="G149" s="103"/>
      <c r="H149" s="104"/>
      <c r="I149" s="103"/>
      <c r="J149" s="104"/>
      <c r="K149" s="103"/>
      <c r="L149" s="104"/>
      <c r="M149" s="103"/>
      <c r="N149" s="104"/>
      <c r="O149" s="103"/>
      <c r="P149" s="102">
        <f t="shared" si="2"/>
        <v>3</v>
      </c>
      <c r="Q149" s="196"/>
    </row>
    <row r="150" spans="1:17" s="94" customFormat="1" ht="46.8">
      <c r="A150" s="109"/>
      <c r="B150" s="106" t="s">
        <v>129</v>
      </c>
      <c r="C150" s="108" t="s">
        <v>226</v>
      </c>
      <c r="D150" s="108"/>
      <c r="E150" s="103"/>
      <c r="F150" s="104">
        <v>3</v>
      </c>
      <c r="G150" s="103"/>
      <c r="H150" s="104"/>
      <c r="I150" s="103"/>
      <c r="J150" s="104"/>
      <c r="K150" s="103"/>
      <c r="L150" s="104"/>
      <c r="M150" s="103"/>
      <c r="N150" s="104"/>
      <c r="O150" s="103"/>
      <c r="P150" s="102">
        <f t="shared" si="2"/>
        <v>3</v>
      </c>
      <c r="Q150" s="196"/>
    </row>
    <row r="151" spans="1:17" s="94" customFormat="1" ht="33" customHeight="1">
      <c r="A151" s="113" t="s">
        <v>225</v>
      </c>
      <c r="B151" s="191" t="s">
        <v>224</v>
      </c>
      <c r="C151" s="190"/>
      <c r="D151" s="114">
        <v>4</v>
      </c>
      <c r="E151" s="111">
        <v>5</v>
      </c>
      <c r="F151" s="111">
        <v>3</v>
      </c>
      <c r="G151" s="111">
        <v>5</v>
      </c>
      <c r="H151" s="111">
        <v>4</v>
      </c>
      <c r="I151" s="111" t="s">
        <v>202</v>
      </c>
      <c r="J151" s="111"/>
      <c r="K151" s="111">
        <v>5</v>
      </c>
      <c r="L151" s="111">
        <v>1</v>
      </c>
      <c r="M151" s="111">
        <v>5</v>
      </c>
      <c r="N151" s="111">
        <v>5</v>
      </c>
      <c r="O151" s="111"/>
      <c r="P151" s="102">
        <f t="shared" si="2"/>
        <v>4.1111111111111107</v>
      </c>
      <c r="Q151" s="196"/>
    </row>
    <row r="152" spans="1:17" s="94" customFormat="1" ht="31.2">
      <c r="A152" s="110"/>
      <c r="B152" s="106">
        <v>1</v>
      </c>
      <c r="C152" s="108" t="s">
        <v>223</v>
      </c>
      <c r="D152" s="108"/>
      <c r="E152" s="103"/>
      <c r="F152" s="104">
        <v>3</v>
      </c>
      <c r="G152" s="103"/>
      <c r="H152" s="104"/>
      <c r="I152" s="103"/>
      <c r="J152" s="104"/>
      <c r="K152" s="103"/>
      <c r="L152" s="104"/>
      <c r="M152" s="103"/>
      <c r="N152" s="104"/>
      <c r="O152" s="103"/>
      <c r="P152" s="102">
        <f t="shared" si="2"/>
        <v>3</v>
      </c>
      <c r="Q152" s="196"/>
    </row>
    <row r="153" spans="1:17" s="94" customFormat="1">
      <c r="A153" s="109"/>
      <c r="B153" s="106" t="s">
        <v>129</v>
      </c>
      <c r="C153" s="105" t="s">
        <v>222</v>
      </c>
      <c r="D153" s="105"/>
      <c r="E153" s="103"/>
      <c r="F153" s="104"/>
      <c r="G153" s="103"/>
      <c r="H153" s="104"/>
      <c r="I153" s="103"/>
      <c r="J153" s="104"/>
      <c r="K153" s="103"/>
      <c r="L153" s="104"/>
      <c r="M153" s="103"/>
      <c r="N153" s="104"/>
      <c r="O153" s="103"/>
      <c r="P153" s="102"/>
      <c r="Q153" s="196"/>
    </row>
    <row r="154" spans="1:17" s="94" customFormat="1" ht="30" customHeight="1">
      <c r="A154" s="109"/>
      <c r="B154" s="106" t="s">
        <v>176</v>
      </c>
      <c r="C154" s="108" t="s">
        <v>221</v>
      </c>
      <c r="D154" s="108"/>
      <c r="E154" s="103"/>
      <c r="F154" s="104"/>
      <c r="G154" s="103"/>
      <c r="H154" s="104"/>
      <c r="I154" s="103"/>
      <c r="J154" s="104"/>
      <c r="K154" s="103"/>
      <c r="L154" s="104"/>
      <c r="M154" s="103"/>
      <c r="N154" s="104"/>
      <c r="O154" s="103"/>
      <c r="P154" s="102"/>
      <c r="Q154" s="196"/>
    </row>
    <row r="155" spans="1:17" s="94" customFormat="1">
      <c r="A155" s="109"/>
      <c r="B155" s="106" t="s">
        <v>174</v>
      </c>
      <c r="C155" s="108" t="s">
        <v>220</v>
      </c>
      <c r="D155" s="108"/>
      <c r="E155" s="103"/>
      <c r="F155" s="104"/>
      <c r="G155" s="103"/>
      <c r="H155" s="104"/>
      <c r="I155" s="103"/>
      <c r="J155" s="104"/>
      <c r="K155" s="103"/>
      <c r="L155" s="104"/>
      <c r="M155" s="103"/>
      <c r="N155" s="104"/>
      <c r="O155" s="103"/>
      <c r="P155" s="102"/>
      <c r="Q155" s="196"/>
    </row>
    <row r="156" spans="1:17" s="94" customFormat="1">
      <c r="A156" s="109"/>
      <c r="B156" s="106" t="s">
        <v>197</v>
      </c>
      <c r="C156" s="108" t="s">
        <v>219</v>
      </c>
      <c r="D156" s="108"/>
      <c r="E156" s="103"/>
      <c r="F156" s="104"/>
      <c r="G156" s="103"/>
      <c r="H156" s="104"/>
      <c r="I156" s="103"/>
      <c r="J156" s="104"/>
      <c r="K156" s="103"/>
      <c r="L156" s="104"/>
      <c r="M156" s="103"/>
      <c r="N156" s="104"/>
      <c r="O156" s="103"/>
      <c r="P156" s="102"/>
      <c r="Q156" s="196"/>
    </row>
    <row r="157" spans="1:17" s="94" customFormat="1">
      <c r="A157" s="109"/>
      <c r="B157" s="106">
        <v>2</v>
      </c>
      <c r="C157" s="108" t="s">
        <v>218</v>
      </c>
      <c r="D157" s="108"/>
      <c r="E157" s="103"/>
      <c r="F157" s="104">
        <v>3</v>
      </c>
      <c r="G157" s="103"/>
      <c r="H157" s="104"/>
      <c r="I157" s="103"/>
      <c r="J157" s="104"/>
      <c r="K157" s="103"/>
      <c r="L157" s="104"/>
      <c r="M157" s="103"/>
      <c r="N157" s="104"/>
      <c r="O157" s="103"/>
      <c r="P157" s="102">
        <f>AVERAGE(D157:O157)</f>
        <v>3</v>
      </c>
      <c r="Q157" s="196"/>
    </row>
    <row r="158" spans="1:17" s="94" customFormat="1" ht="33" customHeight="1">
      <c r="A158" s="113" t="s">
        <v>217</v>
      </c>
      <c r="B158" s="191" t="s">
        <v>216</v>
      </c>
      <c r="C158" s="190"/>
      <c r="D158" s="120"/>
      <c r="E158" s="111"/>
      <c r="F158" s="111"/>
      <c r="G158" s="111"/>
      <c r="H158" s="111"/>
      <c r="I158" s="111"/>
      <c r="J158" s="111"/>
      <c r="K158" s="111"/>
      <c r="L158" s="111"/>
      <c r="M158" s="111"/>
      <c r="N158" s="111"/>
      <c r="O158" s="111"/>
      <c r="P158" s="102"/>
      <c r="Q158" s="196" t="s">
        <v>215</v>
      </c>
    </row>
    <row r="159" spans="1:17" s="94" customFormat="1" ht="54" customHeight="1">
      <c r="A159" s="110"/>
      <c r="B159" s="106">
        <v>1</v>
      </c>
      <c r="C159" s="108" t="s">
        <v>214</v>
      </c>
      <c r="D159" s="108"/>
      <c r="E159" s="103"/>
      <c r="F159" s="104"/>
      <c r="G159" s="103"/>
      <c r="H159" s="104"/>
      <c r="I159" s="103"/>
      <c r="J159" s="104"/>
      <c r="K159" s="103"/>
      <c r="L159" s="104"/>
      <c r="M159" s="103"/>
      <c r="N159" s="104"/>
      <c r="O159" s="103"/>
      <c r="P159" s="102"/>
      <c r="Q159" s="196"/>
    </row>
    <row r="160" spans="1:17" s="94" customFormat="1" ht="33" customHeight="1">
      <c r="A160" s="113" t="s">
        <v>89</v>
      </c>
      <c r="B160" s="191" t="s">
        <v>213</v>
      </c>
      <c r="C160" s="190"/>
      <c r="D160" s="114">
        <v>5</v>
      </c>
      <c r="E160" s="111">
        <v>3</v>
      </c>
      <c r="F160" s="111">
        <v>4</v>
      </c>
      <c r="G160" s="111">
        <v>5</v>
      </c>
      <c r="H160" s="111">
        <v>4</v>
      </c>
      <c r="I160" s="111">
        <v>5</v>
      </c>
      <c r="J160" s="111"/>
      <c r="K160" s="111">
        <v>4</v>
      </c>
      <c r="L160" s="111">
        <v>5</v>
      </c>
      <c r="M160" s="111">
        <v>5</v>
      </c>
      <c r="N160" s="111">
        <v>5</v>
      </c>
      <c r="O160" s="111"/>
      <c r="P160" s="102">
        <f t="shared" ref="P160:P172" si="3">AVERAGE(D160:O160)</f>
        <v>4.5</v>
      </c>
      <c r="Q160" s="196" t="s">
        <v>212</v>
      </c>
    </row>
    <row r="161" spans="1:17" s="94" customFormat="1" ht="46.8">
      <c r="A161" s="110"/>
      <c r="B161" s="106">
        <v>1</v>
      </c>
      <c r="C161" s="105" t="s">
        <v>211</v>
      </c>
      <c r="D161" s="105"/>
      <c r="E161" s="103"/>
      <c r="F161" s="104">
        <v>4</v>
      </c>
      <c r="G161" s="103"/>
      <c r="H161" s="104"/>
      <c r="I161" s="103"/>
      <c r="J161" s="104"/>
      <c r="K161" s="103"/>
      <c r="L161" s="104"/>
      <c r="M161" s="103"/>
      <c r="N161" s="104"/>
      <c r="O161" s="103"/>
      <c r="P161" s="102">
        <f t="shared" si="3"/>
        <v>4</v>
      </c>
      <c r="Q161" s="196"/>
    </row>
    <row r="162" spans="1:17" s="94" customFormat="1" ht="46.8">
      <c r="A162" s="109"/>
      <c r="B162" s="106" t="s">
        <v>129</v>
      </c>
      <c r="C162" s="108" t="s">
        <v>210</v>
      </c>
      <c r="D162" s="108"/>
      <c r="E162" s="103"/>
      <c r="F162" s="104">
        <v>4</v>
      </c>
      <c r="G162" s="103"/>
      <c r="H162" s="104"/>
      <c r="I162" s="103"/>
      <c r="J162" s="104"/>
      <c r="K162" s="103"/>
      <c r="L162" s="104"/>
      <c r="M162" s="103"/>
      <c r="N162" s="104"/>
      <c r="O162" s="103"/>
      <c r="P162" s="102">
        <f t="shared" si="3"/>
        <v>4</v>
      </c>
      <c r="Q162" s="196"/>
    </row>
    <row r="163" spans="1:17" s="94" customFormat="1" ht="31.2">
      <c r="A163" s="109"/>
      <c r="B163" s="106" t="s">
        <v>127</v>
      </c>
      <c r="C163" s="108" t="s">
        <v>209</v>
      </c>
      <c r="D163" s="108"/>
      <c r="E163" s="103"/>
      <c r="F163" s="104">
        <v>4</v>
      </c>
      <c r="G163" s="103"/>
      <c r="H163" s="104"/>
      <c r="I163" s="103"/>
      <c r="J163" s="104"/>
      <c r="K163" s="103"/>
      <c r="L163" s="104"/>
      <c r="M163" s="103"/>
      <c r="N163" s="104"/>
      <c r="O163" s="103"/>
      <c r="P163" s="102">
        <f t="shared" si="3"/>
        <v>4</v>
      </c>
      <c r="Q163" s="196"/>
    </row>
    <row r="164" spans="1:17" s="94" customFormat="1" ht="62.4">
      <c r="A164" s="109"/>
      <c r="B164" s="106" t="s">
        <v>208</v>
      </c>
      <c r="C164" s="108" t="s">
        <v>207</v>
      </c>
      <c r="D164" s="108"/>
      <c r="E164" s="103"/>
      <c r="F164" s="104">
        <v>4</v>
      </c>
      <c r="G164" s="103"/>
      <c r="H164" s="104"/>
      <c r="I164" s="103"/>
      <c r="J164" s="104"/>
      <c r="K164" s="103"/>
      <c r="L164" s="104"/>
      <c r="M164" s="103"/>
      <c r="N164" s="104"/>
      <c r="O164" s="103"/>
      <c r="P164" s="102">
        <f t="shared" si="3"/>
        <v>4</v>
      </c>
      <c r="Q164" s="196"/>
    </row>
    <row r="165" spans="1:17" s="94" customFormat="1" ht="62.4">
      <c r="A165" s="109"/>
      <c r="B165" s="106" t="s">
        <v>206</v>
      </c>
      <c r="C165" s="108" t="s">
        <v>205</v>
      </c>
      <c r="D165" s="108"/>
      <c r="E165" s="103"/>
      <c r="F165" s="104">
        <v>4</v>
      </c>
      <c r="G165" s="103"/>
      <c r="H165" s="104"/>
      <c r="I165" s="103"/>
      <c r="J165" s="104"/>
      <c r="K165" s="103"/>
      <c r="L165" s="104"/>
      <c r="M165" s="103"/>
      <c r="N165" s="104"/>
      <c r="O165" s="103"/>
      <c r="P165" s="102">
        <f t="shared" si="3"/>
        <v>4</v>
      </c>
      <c r="Q165" s="196"/>
    </row>
    <row r="166" spans="1:17" s="94" customFormat="1" ht="31.8" thickBot="1">
      <c r="A166" s="109"/>
      <c r="B166" s="106" t="s">
        <v>204</v>
      </c>
      <c r="C166" s="108" t="s">
        <v>203</v>
      </c>
      <c r="D166" s="108"/>
      <c r="E166" s="103"/>
      <c r="F166" s="104">
        <v>4</v>
      </c>
      <c r="G166" s="103"/>
      <c r="H166" s="104"/>
      <c r="I166" s="103"/>
      <c r="J166" s="104"/>
      <c r="K166" s="103"/>
      <c r="L166" s="104"/>
      <c r="M166" s="103"/>
      <c r="N166" s="104"/>
      <c r="O166" s="103"/>
      <c r="P166" s="102">
        <f t="shared" si="3"/>
        <v>4</v>
      </c>
      <c r="Q166" s="196"/>
    </row>
    <row r="167" spans="1:17" s="94" customFormat="1" ht="33" customHeight="1">
      <c r="A167" s="113" t="s">
        <v>90</v>
      </c>
      <c r="B167" s="198" t="s">
        <v>91</v>
      </c>
      <c r="C167" s="199"/>
      <c r="D167" s="121">
        <v>4</v>
      </c>
      <c r="E167" s="115">
        <v>4</v>
      </c>
      <c r="F167" s="115">
        <v>4</v>
      </c>
      <c r="G167" s="115">
        <v>5</v>
      </c>
      <c r="H167" s="115">
        <v>3</v>
      </c>
      <c r="I167" s="115" t="s">
        <v>202</v>
      </c>
      <c r="J167" s="115"/>
      <c r="K167" s="115">
        <v>4</v>
      </c>
      <c r="L167" s="115">
        <v>3</v>
      </c>
      <c r="M167" s="115">
        <v>5</v>
      </c>
      <c r="N167" s="115">
        <v>5</v>
      </c>
      <c r="O167" s="115"/>
      <c r="P167" s="102">
        <f t="shared" si="3"/>
        <v>4.1111111111111107</v>
      </c>
      <c r="Q167" s="196"/>
    </row>
    <row r="168" spans="1:17" s="94" customFormat="1" ht="93.6">
      <c r="A168" s="110"/>
      <c r="B168" s="106">
        <v>1</v>
      </c>
      <c r="C168" s="105" t="s">
        <v>201</v>
      </c>
      <c r="D168" s="105"/>
      <c r="E168" s="103"/>
      <c r="F168" s="104">
        <v>4</v>
      </c>
      <c r="G168" s="103"/>
      <c r="H168" s="104"/>
      <c r="I168" s="103"/>
      <c r="J168" s="104"/>
      <c r="K168" s="103"/>
      <c r="L168" s="104"/>
      <c r="M168" s="103"/>
      <c r="N168" s="104"/>
      <c r="O168" s="103"/>
      <c r="P168" s="102">
        <f t="shared" si="3"/>
        <v>4</v>
      </c>
      <c r="Q168" s="196"/>
    </row>
    <row r="169" spans="1:17" s="94" customFormat="1" ht="39.9" customHeight="1">
      <c r="A169" s="109"/>
      <c r="B169" s="106" t="s">
        <v>129</v>
      </c>
      <c r="C169" s="108" t="s">
        <v>200</v>
      </c>
      <c r="D169" s="108"/>
      <c r="E169" s="103"/>
      <c r="F169" s="104">
        <v>4</v>
      </c>
      <c r="G169" s="103"/>
      <c r="H169" s="104"/>
      <c r="I169" s="103"/>
      <c r="J169" s="104"/>
      <c r="K169" s="103"/>
      <c r="L169" s="104"/>
      <c r="M169" s="103"/>
      <c r="N169" s="104"/>
      <c r="O169" s="103"/>
      <c r="P169" s="102">
        <f t="shared" si="3"/>
        <v>4</v>
      </c>
      <c r="Q169" s="196"/>
    </row>
    <row r="170" spans="1:17" s="94" customFormat="1" ht="39.9" customHeight="1">
      <c r="A170" s="109"/>
      <c r="B170" s="106" t="s">
        <v>176</v>
      </c>
      <c r="C170" s="108" t="s">
        <v>199</v>
      </c>
      <c r="D170" s="108"/>
      <c r="E170" s="103"/>
      <c r="F170" s="104">
        <v>4</v>
      </c>
      <c r="G170" s="103"/>
      <c r="H170" s="104"/>
      <c r="I170" s="103"/>
      <c r="J170" s="104"/>
      <c r="K170" s="103"/>
      <c r="L170" s="104"/>
      <c r="M170" s="103"/>
      <c r="N170" s="104"/>
      <c r="O170" s="103"/>
      <c r="P170" s="102">
        <f t="shared" si="3"/>
        <v>4</v>
      </c>
      <c r="Q170" s="196"/>
    </row>
    <row r="171" spans="1:17" s="94" customFormat="1" ht="31.2">
      <c r="A171" s="109"/>
      <c r="B171" s="106" t="s">
        <v>174</v>
      </c>
      <c r="C171" s="105" t="s">
        <v>198</v>
      </c>
      <c r="D171" s="105"/>
      <c r="E171" s="103"/>
      <c r="F171" s="104">
        <v>4</v>
      </c>
      <c r="G171" s="103"/>
      <c r="H171" s="104"/>
      <c r="I171" s="103"/>
      <c r="J171" s="104"/>
      <c r="K171" s="103"/>
      <c r="L171" s="104"/>
      <c r="M171" s="103"/>
      <c r="N171" s="104"/>
      <c r="O171" s="103"/>
      <c r="P171" s="102">
        <f t="shared" si="3"/>
        <v>4</v>
      </c>
      <c r="Q171" s="196"/>
    </row>
    <row r="172" spans="1:17" s="94" customFormat="1" ht="62.4">
      <c r="A172" s="109"/>
      <c r="B172" s="106" t="s">
        <v>197</v>
      </c>
      <c r="C172" s="105" t="s">
        <v>196</v>
      </c>
      <c r="D172" s="105"/>
      <c r="E172" s="103"/>
      <c r="F172" s="104">
        <v>4</v>
      </c>
      <c r="G172" s="103"/>
      <c r="H172" s="104"/>
      <c r="I172" s="103"/>
      <c r="J172" s="104"/>
      <c r="K172" s="103"/>
      <c r="L172" s="104"/>
      <c r="M172" s="103"/>
      <c r="N172" s="104"/>
      <c r="O172" s="103"/>
      <c r="P172" s="102">
        <f t="shared" si="3"/>
        <v>4</v>
      </c>
      <c r="Q172" s="196"/>
    </row>
    <row r="173" spans="1:17" s="94" customFormat="1" ht="33" customHeight="1">
      <c r="A173" s="113" t="s">
        <v>92</v>
      </c>
      <c r="B173" s="191" t="s">
        <v>93</v>
      </c>
      <c r="C173" s="190"/>
      <c r="D173" s="120"/>
      <c r="E173" s="111"/>
      <c r="F173" s="111"/>
      <c r="G173" s="111"/>
      <c r="H173" s="111"/>
      <c r="I173" s="111"/>
      <c r="J173" s="111"/>
      <c r="K173" s="111"/>
      <c r="L173" s="111"/>
      <c r="M173" s="111"/>
      <c r="N173" s="111"/>
      <c r="O173" s="111"/>
      <c r="P173" s="102"/>
      <c r="Q173" s="196" t="s">
        <v>195</v>
      </c>
    </row>
    <row r="174" spans="1:17" s="94" customFormat="1" ht="31.2">
      <c r="A174" s="110"/>
      <c r="B174" s="106">
        <v>1</v>
      </c>
      <c r="C174" s="105" t="s">
        <v>194</v>
      </c>
      <c r="D174" s="105"/>
      <c r="E174" s="103"/>
      <c r="F174" s="104">
        <v>3</v>
      </c>
      <c r="G174" s="103"/>
      <c r="H174" s="104"/>
      <c r="I174" s="103"/>
      <c r="J174" s="104"/>
      <c r="K174" s="103"/>
      <c r="L174" s="104"/>
      <c r="M174" s="103"/>
      <c r="N174" s="104"/>
      <c r="O174" s="103"/>
      <c r="P174" s="102">
        <f>AVERAGE(D174:O174)</f>
        <v>3</v>
      </c>
      <c r="Q174" s="196"/>
    </row>
    <row r="175" spans="1:17" s="94" customFormat="1">
      <c r="A175" s="109"/>
      <c r="B175" s="106" t="s">
        <v>129</v>
      </c>
      <c r="C175" s="108" t="s">
        <v>193</v>
      </c>
      <c r="D175" s="108"/>
      <c r="E175" s="103"/>
      <c r="F175" s="104"/>
      <c r="G175" s="103"/>
      <c r="H175" s="104"/>
      <c r="I175" s="103"/>
      <c r="J175" s="104"/>
      <c r="K175" s="103"/>
      <c r="L175" s="104"/>
      <c r="M175" s="103"/>
      <c r="N175" s="104"/>
      <c r="O175" s="103"/>
      <c r="P175" s="102"/>
      <c r="Q175" s="196"/>
    </row>
    <row r="176" spans="1:17" s="94" customFormat="1" ht="31.2">
      <c r="A176" s="109"/>
      <c r="B176" s="106" t="s">
        <v>127</v>
      </c>
      <c r="C176" s="108" t="s">
        <v>192</v>
      </c>
      <c r="D176" s="108"/>
      <c r="E176" s="103"/>
      <c r="F176" s="104"/>
      <c r="G176" s="103"/>
      <c r="H176" s="104"/>
      <c r="I176" s="103"/>
      <c r="J176" s="104"/>
      <c r="K176" s="103"/>
      <c r="L176" s="104"/>
      <c r="M176" s="103"/>
      <c r="N176" s="104"/>
      <c r="O176" s="103"/>
      <c r="P176" s="102"/>
      <c r="Q176" s="196"/>
    </row>
    <row r="177" spans="1:17" s="94" customFormat="1">
      <c r="A177" s="107"/>
      <c r="B177" s="106" t="s">
        <v>176</v>
      </c>
      <c r="C177" s="108" t="s">
        <v>191</v>
      </c>
      <c r="D177" s="108"/>
      <c r="E177" s="103"/>
      <c r="F177" s="104"/>
      <c r="G177" s="103"/>
      <c r="H177" s="104"/>
      <c r="I177" s="103"/>
      <c r="J177" s="104"/>
      <c r="K177" s="103"/>
      <c r="L177" s="104"/>
      <c r="M177" s="103"/>
      <c r="N177" s="104"/>
      <c r="O177" s="103"/>
      <c r="P177" s="102"/>
      <c r="Q177" s="196"/>
    </row>
    <row r="178" spans="1:17" s="94" customFormat="1">
      <c r="A178" s="107"/>
      <c r="B178" s="106">
        <v>2</v>
      </c>
      <c r="C178" s="108" t="s">
        <v>190</v>
      </c>
      <c r="D178" s="108"/>
      <c r="E178" s="103"/>
      <c r="F178" s="104">
        <v>3</v>
      </c>
      <c r="G178" s="103"/>
      <c r="H178" s="104"/>
      <c r="I178" s="103"/>
      <c r="J178" s="104"/>
      <c r="K178" s="103"/>
      <c r="L178" s="104"/>
      <c r="M178" s="103"/>
      <c r="N178" s="104"/>
      <c r="O178" s="103"/>
      <c r="P178" s="102">
        <f>AVERAGE(D178:O178)</f>
        <v>3</v>
      </c>
      <c r="Q178" s="196"/>
    </row>
    <row r="179" spans="1:17" s="94" customFormat="1" ht="46.8">
      <c r="A179" s="107"/>
      <c r="B179" s="106">
        <v>3</v>
      </c>
      <c r="C179" s="108" t="s">
        <v>189</v>
      </c>
      <c r="D179" s="108"/>
      <c r="E179" s="103"/>
      <c r="F179" s="104">
        <v>3</v>
      </c>
      <c r="G179" s="103"/>
      <c r="H179" s="104"/>
      <c r="I179" s="103"/>
      <c r="J179" s="104"/>
      <c r="K179" s="103"/>
      <c r="L179" s="104"/>
      <c r="M179" s="103"/>
      <c r="N179" s="104"/>
      <c r="O179" s="103"/>
      <c r="P179" s="102">
        <f>AVERAGE(D179:O179)</f>
        <v>3</v>
      </c>
      <c r="Q179" s="196"/>
    </row>
    <row r="180" spans="1:17" s="94" customFormat="1" ht="33" customHeight="1">
      <c r="A180" s="113" t="s">
        <v>188</v>
      </c>
      <c r="B180" s="191" t="s">
        <v>187</v>
      </c>
      <c r="C180" s="190"/>
      <c r="D180" s="120"/>
      <c r="E180" s="111"/>
      <c r="F180" s="111"/>
      <c r="G180" s="111"/>
      <c r="H180" s="111"/>
      <c r="I180" s="111"/>
      <c r="J180" s="111"/>
      <c r="K180" s="111"/>
      <c r="L180" s="111">
        <v>1</v>
      </c>
      <c r="M180" s="111"/>
      <c r="N180" s="111"/>
      <c r="O180" s="111"/>
      <c r="P180" s="102"/>
      <c r="Q180" s="196" t="s">
        <v>186</v>
      </c>
    </row>
    <row r="181" spans="1:17" s="94" customFormat="1">
      <c r="A181" s="110"/>
      <c r="B181" s="106">
        <v>1</v>
      </c>
      <c r="C181" s="108" t="s">
        <v>185</v>
      </c>
      <c r="D181" s="108"/>
      <c r="E181" s="103"/>
      <c r="F181" s="104">
        <v>4</v>
      </c>
      <c r="G181" s="103"/>
      <c r="H181" s="104"/>
      <c r="I181" s="103"/>
      <c r="J181" s="104"/>
      <c r="K181" s="103"/>
      <c r="L181" s="104"/>
      <c r="M181" s="111"/>
      <c r="N181" s="104"/>
      <c r="O181" s="103"/>
      <c r="P181" s="102"/>
      <c r="Q181" s="196"/>
    </row>
    <row r="182" spans="1:17" s="94" customFormat="1" ht="20.100000000000001" customHeight="1">
      <c r="A182" s="109"/>
      <c r="B182" s="106" t="s">
        <v>129</v>
      </c>
      <c r="C182" s="108" t="s">
        <v>184</v>
      </c>
      <c r="D182" s="108"/>
      <c r="E182" s="103"/>
      <c r="F182" s="104">
        <v>4</v>
      </c>
      <c r="G182" s="103"/>
      <c r="H182" s="104"/>
      <c r="I182" s="103"/>
      <c r="J182" s="104"/>
      <c r="K182" s="103"/>
      <c r="L182" s="104"/>
      <c r="M182" s="111"/>
      <c r="N182" s="104"/>
      <c r="O182" s="103"/>
      <c r="P182" s="102"/>
      <c r="Q182" s="196"/>
    </row>
    <row r="183" spans="1:17" s="94" customFormat="1" ht="20.100000000000001" customHeight="1">
      <c r="A183" s="109"/>
      <c r="B183" s="106">
        <v>2</v>
      </c>
      <c r="C183" s="108" t="s">
        <v>183</v>
      </c>
      <c r="D183" s="108"/>
      <c r="E183" s="103"/>
      <c r="F183" s="104">
        <v>4</v>
      </c>
      <c r="G183" s="103"/>
      <c r="H183" s="104"/>
      <c r="I183" s="103"/>
      <c r="J183" s="104"/>
      <c r="K183" s="103"/>
      <c r="L183" s="104"/>
      <c r="M183" s="111"/>
      <c r="N183" s="104"/>
      <c r="O183" s="103"/>
      <c r="P183" s="102"/>
      <c r="Q183" s="196"/>
    </row>
    <row r="184" spans="1:17" s="94" customFormat="1" ht="20.100000000000001" customHeight="1">
      <c r="A184" s="109"/>
      <c r="B184" s="106" t="s">
        <v>129</v>
      </c>
      <c r="C184" s="108" t="s">
        <v>182</v>
      </c>
      <c r="D184" s="108"/>
      <c r="E184" s="103"/>
      <c r="F184" s="104">
        <v>4</v>
      </c>
      <c r="G184" s="103"/>
      <c r="H184" s="104"/>
      <c r="I184" s="103"/>
      <c r="J184" s="104"/>
      <c r="K184" s="103"/>
      <c r="L184" s="104"/>
      <c r="M184" s="111"/>
      <c r="N184" s="104"/>
      <c r="O184" s="103"/>
      <c r="P184" s="102"/>
      <c r="Q184" s="196"/>
    </row>
    <row r="185" spans="1:17" s="94" customFormat="1" ht="20.100000000000001" customHeight="1">
      <c r="A185" s="109"/>
      <c r="B185" s="106" t="s">
        <v>176</v>
      </c>
      <c r="C185" s="108" t="s">
        <v>181</v>
      </c>
      <c r="D185" s="108"/>
      <c r="E185" s="103"/>
      <c r="F185" s="104">
        <v>4</v>
      </c>
      <c r="G185" s="103"/>
      <c r="H185" s="104"/>
      <c r="I185" s="103"/>
      <c r="J185" s="104"/>
      <c r="K185" s="103"/>
      <c r="L185" s="104"/>
      <c r="M185" s="111"/>
      <c r="N185" s="104"/>
      <c r="O185" s="103"/>
      <c r="P185" s="102"/>
      <c r="Q185" s="196"/>
    </row>
    <row r="186" spans="1:17" s="94" customFormat="1" ht="20.100000000000001" customHeight="1">
      <c r="A186" s="109"/>
      <c r="B186" s="106" t="s">
        <v>174</v>
      </c>
      <c r="C186" s="108" t="s">
        <v>180</v>
      </c>
      <c r="D186" s="108"/>
      <c r="E186" s="103"/>
      <c r="F186" s="104">
        <v>4</v>
      </c>
      <c r="G186" s="103"/>
      <c r="H186" s="104"/>
      <c r="I186" s="103"/>
      <c r="J186" s="104"/>
      <c r="K186" s="103"/>
      <c r="L186" s="104"/>
      <c r="M186" s="111"/>
      <c r="N186" s="104"/>
      <c r="O186" s="103"/>
      <c r="P186" s="102"/>
      <c r="Q186" s="196"/>
    </row>
    <row r="187" spans="1:17" s="94" customFormat="1" ht="20.100000000000001" customHeight="1">
      <c r="A187" s="109"/>
      <c r="B187" s="106">
        <v>3</v>
      </c>
      <c r="C187" s="108" t="s">
        <v>179</v>
      </c>
      <c r="D187" s="108"/>
      <c r="E187" s="103"/>
      <c r="F187" s="104">
        <v>4</v>
      </c>
      <c r="G187" s="103"/>
      <c r="H187" s="104"/>
      <c r="I187" s="103"/>
      <c r="J187" s="104"/>
      <c r="K187" s="103"/>
      <c r="L187" s="104"/>
      <c r="M187" s="111"/>
      <c r="N187" s="104"/>
      <c r="O187" s="103"/>
      <c r="P187" s="102"/>
      <c r="Q187" s="196"/>
    </row>
    <row r="188" spans="1:17" s="94" customFormat="1" ht="20.100000000000001" customHeight="1">
      <c r="A188" s="107"/>
      <c r="B188" s="106">
        <v>4</v>
      </c>
      <c r="C188" s="108" t="s">
        <v>178</v>
      </c>
      <c r="D188" s="108"/>
      <c r="E188" s="103"/>
      <c r="F188" s="104">
        <v>4</v>
      </c>
      <c r="G188" s="103"/>
      <c r="H188" s="104"/>
      <c r="I188" s="103"/>
      <c r="J188" s="104"/>
      <c r="K188" s="103"/>
      <c r="L188" s="104"/>
      <c r="M188" s="111"/>
      <c r="N188" s="104"/>
      <c r="O188" s="103"/>
      <c r="P188" s="102"/>
      <c r="Q188" s="196"/>
    </row>
    <row r="189" spans="1:17" s="94" customFormat="1" ht="20.100000000000001" customHeight="1">
      <c r="A189" s="107"/>
      <c r="B189" s="106" t="s">
        <v>129</v>
      </c>
      <c r="C189" s="108" t="s">
        <v>177</v>
      </c>
      <c r="D189" s="108"/>
      <c r="E189" s="103"/>
      <c r="F189" s="104">
        <v>4</v>
      </c>
      <c r="G189" s="103"/>
      <c r="H189" s="104"/>
      <c r="I189" s="103"/>
      <c r="J189" s="104"/>
      <c r="K189" s="103"/>
      <c r="L189" s="104"/>
      <c r="M189" s="111"/>
      <c r="N189" s="104"/>
      <c r="O189" s="103"/>
      <c r="P189" s="102"/>
      <c r="Q189" s="196"/>
    </row>
    <row r="190" spans="1:17" s="94" customFormat="1" ht="20.100000000000001" customHeight="1">
      <c r="A190" s="107"/>
      <c r="B190" s="106" t="s">
        <v>176</v>
      </c>
      <c r="C190" s="108" t="s">
        <v>175</v>
      </c>
      <c r="D190" s="108"/>
      <c r="E190" s="103"/>
      <c r="F190" s="104">
        <v>4</v>
      </c>
      <c r="G190" s="103"/>
      <c r="H190" s="104"/>
      <c r="I190" s="103"/>
      <c r="J190" s="104"/>
      <c r="K190" s="103"/>
      <c r="L190" s="104"/>
      <c r="M190" s="111"/>
      <c r="N190" s="104"/>
      <c r="O190" s="103"/>
      <c r="P190" s="102"/>
      <c r="Q190" s="196"/>
    </row>
    <row r="191" spans="1:17" s="94" customFormat="1" ht="20.100000000000001" customHeight="1">
      <c r="A191" s="107"/>
      <c r="B191" s="106" t="s">
        <v>174</v>
      </c>
      <c r="C191" s="108" t="s">
        <v>173</v>
      </c>
      <c r="D191" s="108"/>
      <c r="E191" s="103"/>
      <c r="F191" s="104">
        <v>4</v>
      </c>
      <c r="G191" s="103"/>
      <c r="H191" s="104"/>
      <c r="I191" s="103"/>
      <c r="J191" s="104"/>
      <c r="K191" s="103"/>
      <c r="L191" s="104"/>
      <c r="M191" s="111"/>
      <c r="N191" s="104"/>
      <c r="O191" s="103"/>
      <c r="P191" s="102"/>
      <c r="Q191" s="196"/>
    </row>
    <row r="192" spans="1:17" s="94" customFormat="1" ht="33" customHeight="1">
      <c r="A192" s="113" t="s">
        <v>172</v>
      </c>
      <c r="B192" s="191" t="s">
        <v>171</v>
      </c>
      <c r="C192" s="190"/>
      <c r="D192" s="120"/>
      <c r="E192" s="111"/>
      <c r="F192" s="111">
        <v>4</v>
      </c>
      <c r="G192" s="111"/>
      <c r="H192" s="111"/>
      <c r="I192" s="111"/>
      <c r="J192" s="111"/>
      <c r="K192" s="111"/>
      <c r="L192" s="111">
        <v>3</v>
      </c>
      <c r="M192" s="111"/>
      <c r="N192" s="111"/>
      <c r="O192" s="111"/>
      <c r="P192" s="102">
        <f t="shared" ref="P192:P204" si="4">AVERAGE(D192:O192)</f>
        <v>3.5</v>
      </c>
      <c r="Q192" s="196" t="s">
        <v>170</v>
      </c>
    </row>
    <row r="193" spans="1:17" s="94" customFormat="1" ht="66" customHeight="1">
      <c r="A193" s="110"/>
      <c r="B193" s="106">
        <v>1</v>
      </c>
      <c r="C193" s="108" t="s">
        <v>169</v>
      </c>
      <c r="D193" s="106">
        <v>5</v>
      </c>
      <c r="E193" s="103">
        <v>5</v>
      </c>
      <c r="F193" s="104">
        <v>4</v>
      </c>
      <c r="G193" s="103">
        <v>5</v>
      </c>
      <c r="H193" s="104">
        <v>5</v>
      </c>
      <c r="I193" s="103">
        <v>5</v>
      </c>
      <c r="J193" s="104"/>
      <c r="K193" s="103">
        <v>5</v>
      </c>
      <c r="L193" s="104">
        <v>5</v>
      </c>
      <c r="M193" s="111">
        <v>5</v>
      </c>
      <c r="N193" s="104">
        <v>5</v>
      </c>
      <c r="O193" s="103"/>
      <c r="P193" s="102">
        <f t="shared" si="4"/>
        <v>4.9000000000000004</v>
      </c>
      <c r="Q193" s="196"/>
    </row>
    <row r="194" spans="1:17" s="94" customFormat="1" ht="62.4">
      <c r="A194" s="109"/>
      <c r="B194" s="106">
        <v>2</v>
      </c>
      <c r="C194" s="108" t="s">
        <v>168</v>
      </c>
      <c r="D194" s="106">
        <v>2</v>
      </c>
      <c r="E194" s="103">
        <v>2</v>
      </c>
      <c r="F194" s="104">
        <v>4</v>
      </c>
      <c r="G194" s="103">
        <v>2</v>
      </c>
      <c r="H194" s="104">
        <v>2</v>
      </c>
      <c r="I194" s="103">
        <v>2</v>
      </c>
      <c r="J194" s="104"/>
      <c r="K194" s="103">
        <v>2</v>
      </c>
      <c r="L194" s="104">
        <v>2</v>
      </c>
      <c r="M194" s="111">
        <v>2</v>
      </c>
      <c r="N194" s="104">
        <v>2</v>
      </c>
      <c r="O194" s="103"/>
      <c r="P194" s="102">
        <f t="shared" si="4"/>
        <v>2.2000000000000002</v>
      </c>
      <c r="Q194" s="196"/>
    </row>
    <row r="195" spans="1:17" s="94" customFormat="1" ht="23.25" customHeight="1">
      <c r="A195" s="109"/>
      <c r="B195" s="106">
        <v>3</v>
      </c>
      <c r="C195" s="108" t="s">
        <v>167</v>
      </c>
      <c r="D195" s="106">
        <v>5</v>
      </c>
      <c r="E195" s="103">
        <v>5</v>
      </c>
      <c r="F195" s="104">
        <v>4</v>
      </c>
      <c r="G195" s="103">
        <v>5</v>
      </c>
      <c r="H195" s="104">
        <v>5</v>
      </c>
      <c r="I195" s="103">
        <v>5</v>
      </c>
      <c r="J195" s="104"/>
      <c r="K195" s="103">
        <v>5</v>
      </c>
      <c r="L195" s="104">
        <v>5</v>
      </c>
      <c r="M195" s="111">
        <v>5</v>
      </c>
      <c r="N195" s="104">
        <v>5</v>
      </c>
      <c r="O195" s="103"/>
      <c r="P195" s="102">
        <f t="shared" si="4"/>
        <v>4.9000000000000004</v>
      </c>
      <c r="Q195" s="196"/>
    </row>
    <row r="196" spans="1:17" s="94" customFormat="1" ht="33" customHeight="1">
      <c r="A196" s="113" t="s">
        <v>166</v>
      </c>
      <c r="B196" s="191" t="s">
        <v>165</v>
      </c>
      <c r="C196" s="190"/>
      <c r="D196" s="120"/>
      <c r="E196" s="111"/>
      <c r="F196" s="111">
        <v>4</v>
      </c>
      <c r="G196" s="111"/>
      <c r="H196" s="111">
        <v>1</v>
      </c>
      <c r="I196" s="111"/>
      <c r="J196" s="111"/>
      <c r="K196" s="111"/>
      <c r="L196" s="111">
        <v>3</v>
      </c>
      <c r="M196" s="111"/>
      <c r="N196" s="111"/>
      <c r="O196" s="111"/>
      <c r="P196" s="102">
        <f t="shared" si="4"/>
        <v>2.6666666666666665</v>
      </c>
      <c r="Q196" s="196"/>
    </row>
    <row r="197" spans="1:17" s="94" customFormat="1" ht="31.2">
      <c r="A197" s="110"/>
      <c r="B197" s="106">
        <v>1</v>
      </c>
      <c r="C197" s="108" t="s">
        <v>164</v>
      </c>
      <c r="D197" s="106">
        <v>4</v>
      </c>
      <c r="E197" s="103">
        <v>4</v>
      </c>
      <c r="F197" s="104">
        <v>4</v>
      </c>
      <c r="G197" s="103">
        <v>3</v>
      </c>
      <c r="H197" s="104"/>
      <c r="I197" s="103">
        <v>5</v>
      </c>
      <c r="J197" s="104"/>
      <c r="K197" s="103">
        <v>4</v>
      </c>
      <c r="L197" s="104"/>
      <c r="M197" s="103">
        <v>5</v>
      </c>
      <c r="N197" s="104">
        <v>4</v>
      </c>
      <c r="O197" s="103"/>
      <c r="P197" s="102">
        <f t="shared" si="4"/>
        <v>4.125</v>
      </c>
      <c r="Q197" s="196"/>
    </row>
    <row r="198" spans="1:17" s="94" customFormat="1" ht="31.2">
      <c r="A198" s="119"/>
      <c r="B198" s="106">
        <v>2</v>
      </c>
      <c r="C198" s="108" t="s">
        <v>163</v>
      </c>
      <c r="D198" s="106">
        <v>3</v>
      </c>
      <c r="E198" s="103">
        <v>4</v>
      </c>
      <c r="F198" s="104">
        <v>4</v>
      </c>
      <c r="G198" s="103">
        <v>1</v>
      </c>
      <c r="H198" s="104"/>
      <c r="I198" s="103">
        <v>4</v>
      </c>
      <c r="J198" s="104"/>
      <c r="K198" s="103">
        <v>3</v>
      </c>
      <c r="L198" s="104"/>
      <c r="M198" s="103">
        <v>3</v>
      </c>
      <c r="N198" s="104">
        <v>3</v>
      </c>
      <c r="O198" s="103"/>
      <c r="P198" s="102">
        <f t="shared" si="4"/>
        <v>3.125</v>
      </c>
      <c r="Q198" s="196"/>
    </row>
    <row r="199" spans="1:17" s="94" customFormat="1" ht="30" customHeight="1" thickBot="1">
      <c r="A199" s="119"/>
      <c r="B199" s="106">
        <v>3</v>
      </c>
      <c r="C199" s="108" t="s">
        <v>162</v>
      </c>
      <c r="D199" s="106">
        <v>3</v>
      </c>
      <c r="E199" s="103">
        <v>4</v>
      </c>
      <c r="F199" s="104">
        <v>4</v>
      </c>
      <c r="G199" s="103">
        <v>3</v>
      </c>
      <c r="H199" s="104"/>
      <c r="I199" s="103">
        <v>5</v>
      </c>
      <c r="J199" s="104"/>
      <c r="K199" s="103">
        <v>4</v>
      </c>
      <c r="L199" s="104"/>
      <c r="M199" s="103">
        <v>5</v>
      </c>
      <c r="N199" s="104">
        <v>4</v>
      </c>
      <c r="O199" s="103"/>
      <c r="P199" s="102">
        <f t="shared" si="4"/>
        <v>4</v>
      </c>
      <c r="Q199" s="196"/>
    </row>
    <row r="200" spans="1:17" s="94" customFormat="1" ht="33" customHeight="1">
      <c r="A200" s="113" t="s">
        <v>161</v>
      </c>
      <c r="B200" s="198" t="s">
        <v>160</v>
      </c>
      <c r="C200" s="199"/>
      <c r="D200" s="118">
        <v>4</v>
      </c>
      <c r="E200" s="115">
        <v>1</v>
      </c>
      <c r="F200" s="115">
        <v>1</v>
      </c>
      <c r="G200" s="115"/>
      <c r="H200" s="115">
        <v>3</v>
      </c>
      <c r="I200" s="115">
        <v>3</v>
      </c>
      <c r="J200" s="115"/>
      <c r="K200" s="115">
        <v>5</v>
      </c>
      <c r="L200" s="115">
        <v>5</v>
      </c>
      <c r="M200" s="115" t="s">
        <v>72</v>
      </c>
      <c r="N200" s="115">
        <v>4</v>
      </c>
      <c r="O200" s="115"/>
      <c r="P200" s="102">
        <f t="shared" si="4"/>
        <v>3.25</v>
      </c>
      <c r="Q200" s="196" t="s">
        <v>150</v>
      </c>
    </row>
    <row r="201" spans="1:17" s="94" customFormat="1" ht="31.2">
      <c r="A201" s="110"/>
      <c r="B201" s="106">
        <v>1</v>
      </c>
      <c r="C201" s="108" t="s">
        <v>159</v>
      </c>
      <c r="D201" s="108"/>
      <c r="E201" s="103"/>
      <c r="F201" s="104">
        <v>1</v>
      </c>
      <c r="G201" s="103">
        <v>4</v>
      </c>
      <c r="H201" s="104"/>
      <c r="I201" s="103"/>
      <c r="J201" s="104"/>
      <c r="K201" s="103"/>
      <c r="L201" s="104"/>
      <c r="M201" s="103"/>
      <c r="N201" s="104"/>
      <c r="O201" s="103"/>
      <c r="P201" s="102">
        <f t="shared" si="4"/>
        <v>2.5</v>
      </c>
      <c r="Q201" s="196"/>
    </row>
    <row r="202" spans="1:17" s="94" customFormat="1" ht="31.2">
      <c r="A202" s="109"/>
      <c r="B202" s="106">
        <v>2</v>
      </c>
      <c r="C202" s="105" t="s">
        <v>158</v>
      </c>
      <c r="D202" s="105"/>
      <c r="E202" s="103"/>
      <c r="F202" s="104">
        <v>1</v>
      </c>
      <c r="G202" s="103">
        <v>4</v>
      </c>
      <c r="H202" s="104"/>
      <c r="I202" s="103"/>
      <c r="J202" s="104"/>
      <c r="K202" s="103"/>
      <c r="L202" s="104"/>
      <c r="M202" s="103"/>
      <c r="N202" s="104"/>
      <c r="O202" s="103"/>
      <c r="P202" s="102">
        <f t="shared" si="4"/>
        <v>2.5</v>
      </c>
      <c r="Q202" s="196"/>
    </row>
    <row r="203" spans="1:17" s="94" customFormat="1" ht="31.2">
      <c r="A203" s="109"/>
      <c r="B203" s="106">
        <v>3</v>
      </c>
      <c r="C203" s="108" t="s">
        <v>157</v>
      </c>
      <c r="D203" s="108"/>
      <c r="E203" s="103"/>
      <c r="F203" s="104">
        <v>1</v>
      </c>
      <c r="G203" s="103">
        <v>2</v>
      </c>
      <c r="H203" s="104"/>
      <c r="I203" s="103"/>
      <c r="J203" s="104"/>
      <c r="K203" s="103"/>
      <c r="L203" s="104"/>
      <c r="M203" s="103"/>
      <c r="N203" s="104"/>
      <c r="O203" s="103"/>
      <c r="P203" s="102">
        <f t="shared" si="4"/>
        <v>1.5</v>
      </c>
      <c r="Q203" s="196"/>
    </row>
    <row r="204" spans="1:17" s="94" customFormat="1" ht="33" customHeight="1">
      <c r="A204" s="113" t="s">
        <v>156</v>
      </c>
      <c r="B204" s="191" t="s">
        <v>155</v>
      </c>
      <c r="C204" s="190"/>
      <c r="D204" s="114">
        <v>5</v>
      </c>
      <c r="E204" s="111">
        <v>1</v>
      </c>
      <c r="F204" s="111">
        <v>2</v>
      </c>
      <c r="G204" s="111">
        <v>4</v>
      </c>
      <c r="H204" s="111">
        <v>4</v>
      </c>
      <c r="I204" s="111">
        <v>3</v>
      </c>
      <c r="J204" s="111"/>
      <c r="K204" s="111">
        <v>5</v>
      </c>
      <c r="L204" s="111">
        <v>5</v>
      </c>
      <c r="M204" s="111" t="s">
        <v>72</v>
      </c>
      <c r="N204" s="111">
        <v>5</v>
      </c>
      <c r="O204" s="111"/>
      <c r="P204" s="102">
        <f t="shared" si="4"/>
        <v>3.7777777777777777</v>
      </c>
      <c r="Q204" s="196" t="s">
        <v>150</v>
      </c>
    </row>
    <row r="205" spans="1:17" s="94" customFormat="1">
      <c r="A205" s="110"/>
      <c r="B205" s="106">
        <v>1</v>
      </c>
      <c r="C205" s="105" t="s">
        <v>154</v>
      </c>
      <c r="D205" s="105"/>
      <c r="E205" s="103"/>
      <c r="F205" s="104">
        <v>2</v>
      </c>
      <c r="G205" s="103"/>
      <c r="H205" s="104"/>
      <c r="I205" s="103"/>
      <c r="J205" s="104"/>
      <c r="K205" s="103"/>
      <c r="L205" s="104"/>
      <c r="M205" s="103"/>
      <c r="N205" s="104"/>
      <c r="O205" s="103"/>
      <c r="P205" s="102"/>
      <c r="Q205" s="196"/>
    </row>
    <row r="206" spans="1:17" s="94" customFormat="1" ht="46.8">
      <c r="A206" s="109"/>
      <c r="B206" s="106">
        <v>2</v>
      </c>
      <c r="C206" s="105" t="s">
        <v>153</v>
      </c>
      <c r="D206" s="105"/>
      <c r="E206" s="103"/>
      <c r="F206" s="104">
        <v>2</v>
      </c>
      <c r="G206" s="103"/>
      <c r="H206" s="104"/>
      <c r="I206" s="103"/>
      <c r="J206" s="104"/>
      <c r="K206" s="103"/>
      <c r="L206" s="104"/>
      <c r="M206" s="103"/>
      <c r="N206" s="104"/>
      <c r="O206" s="103"/>
      <c r="P206" s="102"/>
      <c r="Q206" s="196"/>
    </row>
    <row r="207" spans="1:17" s="94" customFormat="1" ht="33" customHeight="1">
      <c r="A207" s="117" t="s">
        <v>152</v>
      </c>
      <c r="B207" s="191" t="s">
        <v>151</v>
      </c>
      <c r="C207" s="190"/>
      <c r="D207" s="114">
        <v>5</v>
      </c>
      <c r="E207" s="111">
        <v>1</v>
      </c>
      <c r="F207" s="111">
        <v>2</v>
      </c>
      <c r="G207" s="111">
        <v>3</v>
      </c>
      <c r="H207" s="111">
        <v>3</v>
      </c>
      <c r="I207" s="111">
        <v>3</v>
      </c>
      <c r="J207" s="111"/>
      <c r="K207" s="111"/>
      <c r="L207" s="111">
        <v>5</v>
      </c>
      <c r="M207" s="111" t="s">
        <v>72</v>
      </c>
      <c r="N207" s="111">
        <v>4</v>
      </c>
      <c r="O207" s="111"/>
      <c r="P207" s="102">
        <f t="shared" ref="P207:P218" si="5">AVERAGE(D207:O207)</f>
        <v>3.25</v>
      </c>
      <c r="Q207" s="196" t="s">
        <v>150</v>
      </c>
    </row>
    <row r="208" spans="1:17" s="94" customFormat="1" ht="31.2">
      <c r="A208" s="110"/>
      <c r="B208" s="106">
        <v>1</v>
      </c>
      <c r="C208" s="108" t="s">
        <v>149</v>
      </c>
      <c r="D208" s="108"/>
      <c r="E208" s="103"/>
      <c r="F208" s="104">
        <v>3</v>
      </c>
      <c r="G208" s="103"/>
      <c r="H208" s="104"/>
      <c r="I208" s="103"/>
      <c r="J208" s="104"/>
      <c r="K208" s="103">
        <v>5</v>
      </c>
      <c r="L208" s="104"/>
      <c r="M208" s="103"/>
      <c r="N208" s="104"/>
      <c r="O208" s="103"/>
      <c r="P208" s="102">
        <f t="shared" si="5"/>
        <v>4</v>
      </c>
      <c r="Q208" s="196"/>
    </row>
    <row r="209" spans="1:17" s="94" customFormat="1" ht="39.9" customHeight="1">
      <c r="A209" s="109"/>
      <c r="B209" s="106">
        <v>2</v>
      </c>
      <c r="C209" s="108" t="s">
        <v>148</v>
      </c>
      <c r="D209" s="108"/>
      <c r="E209" s="103"/>
      <c r="F209" s="104">
        <v>1</v>
      </c>
      <c r="G209" s="103"/>
      <c r="H209" s="104"/>
      <c r="I209" s="103"/>
      <c r="J209" s="104"/>
      <c r="K209" s="103">
        <v>4</v>
      </c>
      <c r="L209" s="104"/>
      <c r="M209" s="103"/>
      <c r="N209" s="104"/>
      <c r="O209" s="103"/>
      <c r="P209" s="102">
        <f t="shared" si="5"/>
        <v>2.5</v>
      </c>
      <c r="Q209" s="196"/>
    </row>
    <row r="210" spans="1:17" s="94" customFormat="1" ht="39.9" customHeight="1" thickBot="1">
      <c r="A210" s="107"/>
      <c r="B210" s="106">
        <v>3</v>
      </c>
      <c r="C210" s="108" t="s">
        <v>147</v>
      </c>
      <c r="D210" s="108"/>
      <c r="E210" s="103"/>
      <c r="F210" s="104">
        <v>3</v>
      </c>
      <c r="G210" s="103"/>
      <c r="H210" s="104"/>
      <c r="I210" s="103"/>
      <c r="J210" s="104"/>
      <c r="K210" s="103">
        <v>3</v>
      </c>
      <c r="L210" s="104"/>
      <c r="M210" s="103"/>
      <c r="N210" s="104"/>
      <c r="O210" s="103"/>
      <c r="P210" s="102">
        <f t="shared" si="5"/>
        <v>3</v>
      </c>
      <c r="Q210" s="196"/>
    </row>
    <row r="211" spans="1:17" s="94" customFormat="1" ht="33" customHeight="1">
      <c r="A211" s="113" t="s">
        <v>94</v>
      </c>
      <c r="B211" s="198" t="s">
        <v>146</v>
      </c>
      <c r="C211" s="199"/>
      <c r="D211" s="116"/>
      <c r="E211" s="115">
        <v>4</v>
      </c>
      <c r="F211" s="115">
        <v>3</v>
      </c>
      <c r="G211" s="115"/>
      <c r="H211" s="115">
        <v>0</v>
      </c>
      <c r="I211" s="115"/>
      <c r="J211" s="115"/>
      <c r="K211" s="115">
        <v>3</v>
      </c>
      <c r="L211" s="115">
        <v>1</v>
      </c>
      <c r="M211" s="115">
        <v>5</v>
      </c>
      <c r="N211" s="115">
        <v>3</v>
      </c>
      <c r="O211" s="115"/>
      <c r="P211" s="102">
        <f t="shared" si="5"/>
        <v>2.7142857142857144</v>
      </c>
      <c r="Q211" s="196" t="s">
        <v>145</v>
      </c>
    </row>
    <row r="212" spans="1:17" s="94" customFormat="1" ht="31.2">
      <c r="A212" s="110"/>
      <c r="B212" s="106">
        <v>1</v>
      </c>
      <c r="C212" s="108" t="s">
        <v>144</v>
      </c>
      <c r="D212" s="106">
        <v>5</v>
      </c>
      <c r="E212" s="103"/>
      <c r="F212" s="104">
        <v>3</v>
      </c>
      <c r="G212" s="103">
        <v>5</v>
      </c>
      <c r="H212" s="104"/>
      <c r="I212" s="103">
        <v>5</v>
      </c>
      <c r="J212" s="104"/>
      <c r="K212" s="103"/>
      <c r="L212" s="104"/>
      <c r="M212" s="103"/>
      <c r="N212" s="104">
        <v>3</v>
      </c>
      <c r="O212" s="103"/>
      <c r="P212" s="102">
        <f t="shared" si="5"/>
        <v>4.2</v>
      </c>
      <c r="Q212" s="196"/>
    </row>
    <row r="213" spans="1:17" s="94" customFormat="1" ht="39.9" customHeight="1">
      <c r="A213" s="109"/>
      <c r="B213" s="106">
        <v>2</v>
      </c>
      <c r="C213" s="108" t="s">
        <v>143</v>
      </c>
      <c r="D213" s="106">
        <v>5</v>
      </c>
      <c r="E213" s="103"/>
      <c r="F213" s="104">
        <v>3</v>
      </c>
      <c r="G213" s="103">
        <v>5</v>
      </c>
      <c r="H213" s="104"/>
      <c r="I213" s="103">
        <v>5</v>
      </c>
      <c r="J213" s="104"/>
      <c r="K213" s="103"/>
      <c r="L213" s="104"/>
      <c r="M213" s="103"/>
      <c r="N213" s="104">
        <v>3</v>
      </c>
      <c r="O213" s="103"/>
      <c r="P213" s="102">
        <f t="shared" si="5"/>
        <v>4.2</v>
      </c>
      <c r="Q213" s="196"/>
    </row>
    <row r="214" spans="1:17" s="94" customFormat="1" ht="62.4">
      <c r="A214" s="107"/>
      <c r="B214" s="106">
        <v>3</v>
      </c>
      <c r="C214" s="108" t="s">
        <v>142</v>
      </c>
      <c r="D214" s="106">
        <v>4</v>
      </c>
      <c r="E214" s="103"/>
      <c r="F214" s="104">
        <v>3</v>
      </c>
      <c r="G214" s="103">
        <v>2</v>
      </c>
      <c r="H214" s="104"/>
      <c r="I214" s="103">
        <v>5</v>
      </c>
      <c r="J214" s="104"/>
      <c r="K214" s="103"/>
      <c r="L214" s="104"/>
      <c r="M214" s="103"/>
      <c r="N214" s="104">
        <v>3</v>
      </c>
      <c r="O214" s="103"/>
      <c r="P214" s="102">
        <f t="shared" si="5"/>
        <v>3.4</v>
      </c>
      <c r="Q214" s="196"/>
    </row>
    <row r="215" spans="1:17" s="94" customFormat="1" ht="39.9" customHeight="1">
      <c r="A215" s="107"/>
      <c r="B215" s="106">
        <v>4</v>
      </c>
      <c r="C215" s="108" t="s">
        <v>141</v>
      </c>
      <c r="D215" s="106">
        <v>5</v>
      </c>
      <c r="E215" s="103"/>
      <c r="F215" s="104">
        <v>3</v>
      </c>
      <c r="G215" s="103">
        <v>5</v>
      </c>
      <c r="H215" s="104"/>
      <c r="I215" s="103">
        <v>5</v>
      </c>
      <c r="J215" s="104"/>
      <c r="K215" s="103"/>
      <c r="L215" s="104"/>
      <c r="M215" s="103"/>
      <c r="N215" s="104">
        <v>3</v>
      </c>
      <c r="O215" s="103"/>
      <c r="P215" s="102">
        <f t="shared" si="5"/>
        <v>4.2</v>
      </c>
      <c r="Q215" s="196"/>
    </row>
    <row r="216" spans="1:17" s="94" customFormat="1" ht="39.9" customHeight="1">
      <c r="A216" s="107"/>
      <c r="B216" s="106">
        <v>5</v>
      </c>
      <c r="C216" s="108" t="s">
        <v>140</v>
      </c>
      <c r="D216" s="106">
        <v>5</v>
      </c>
      <c r="E216" s="103"/>
      <c r="F216" s="104">
        <v>3</v>
      </c>
      <c r="G216" s="103">
        <v>3</v>
      </c>
      <c r="H216" s="104"/>
      <c r="I216" s="103">
        <v>5</v>
      </c>
      <c r="J216" s="104"/>
      <c r="K216" s="103"/>
      <c r="L216" s="104"/>
      <c r="M216" s="103"/>
      <c r="N216" s="104">
        <v>3</v>
      </c>
      <c r="O216" s="103"/>
      <c r="P216" s="102">
        <f t="shared" si="5"/>
        <v>3.8</v>
      </c>
      <c r="Q216" s="196"/>
    </row>
    <row r="217" spans="1:17" s="94" customFormat="1" ht="33" customHeight="1">
      <c r="A217" s="113" t="s">
        <v>95</v>
      </c>
      <c r="B217" s="191" t="s">
        <v>139</v>
      </c>
      <c r="C217" s="190"/>
      <c r="D217" s="114">
        <v>5</v>
      </c>
      <c r="E217" s="111">
        <v>4</v>
      </c>
      <c r="F217" s="111">
        <v>2</v>
      </c>
      <c r="G217" s="111">
        <v>3</v>
      </c>
      <c r="H217" s="111">
        <v>4</v>
      </c>
      <c r="I217" s="111">
        <v>5</v>
      </c>
      <c r="J217" s="111"/>
      <c r="K217" s="111">
        <v>4</v>
      </c>
      <c r="L217" s="111">
        <v>1</v>
      </c>
      <c r="M217" s="111">
        <v>4</v>
      </c>
      <c r="N217" s="111">
        <v>3</v>
      </c>
      <c r="O217" s="111"/>
      <c r="P217" s="102">
        <f t="shared" si="5"/>
        <v>3.5</v>
      </c>
      <c r="Q217" s="196" t="s">
        <v>138</v>
      </c>
    </row>
    <row r="218" spans="1:17" s="94" customFormat="1" ht="55.2" customHeight="1">
      <c r="A218" s="110"/>
      <c r="B218" s="106">
        <v>1</v>
      </c>
      <c r="C218" s="105" t="s">
        <v>137</v>
      </c>
      <c r="D218" s="105"/>
      <c r="E218" s="103"/>
      <c r="F218" s="104">
        <v>2</v>
      </c>
      <c r="G218" s="103"/>
      <c r="H218" s="104"/>
      <c r="I218" s="103"/>
      <c r="J218" s="104"/>
      <c r="K218" s="103"/>
      <c r="L218" s="104"/>
      <c r="M218" s="103"/>
      <c r="N218" s="104"/>
      <c r="O218" s="103"/>
      <c r="P218" s="102">
        <f t="shared" si="5"/>
        <v>2</v>
      </c>
      <c r="Q218" s="196"/>
    </row>
    <row r="219" spans="1:17" s="94" customFormat="1">
      <c r="A219" s="107"/>
      <c r="B219" s="106"/>
      <c r="C219" s="108"/>
      <c r="D219" s="108"/>
      <c r="E219" s="103"/>
      <c r="F219" s="104"/>
      <c r="G219" s="103"/>
      <c r="H219" s="104"/>
      <c r="I219" s="103"/>
      <c r="J219" s="104"/>
      <c r="K219" s="103"/>
      <c r="L219" s="104"/>
      <c r="M219" s="103"/>
      <c r="N219" s="104"/>
      <c r="O219" s="103"/>
      <c r="P219" s="102"/>
      <c r="Q219" s="196"/>
    </row>
    <row r="220" spans="1:17" s="94" customFormat="1" ht="33" customHeight="1">
      <c r="A220" s="113" t="s">
        <v>136</v>
      </c>
      <c r="B220" s="191" t="s">
        <v>135</v>
      </c>
      <c r="C220" s="190"/>
      <c r="D220" s="112"/>
      <c r="E220" s="111"/>
      <c r="F220" s="111">
        <v>4</v>
      </c>
      <c r="G220" s="111"/>
      <c r="H220" s="111"/>
      <c r="I220" s="111"/>
      <c r="J220" s="111"/>
      <c r="K220" s="111"/>
      <c r="L220" s="111"/>
      <c r="M220" s="111"/>
      <c r="N220" s="111"/>
      <c r="O220" s="111"/>
      <c r="P220" s="102">
        <f>AVERAGE(D220:O220)</f>
        <v>4</v>
      </c>
      <c r="Q220" s="196" t="s">
        <v>134</v>
      </c>
    </row>
    <row r="221" spans="1:17" s="94" customFormat="1" ht="30" customHeight="1">
      <c r="A221" s="110"/>
      <c r="B221" s="106">
        <v>1</v>
      </c>
      <c r="C221" s="108" t="s">
        <v>133</v>
      </c>
      <c r="D221" s="108"/>
      <c r="E221" s="103"/>
      <c r="F221" s="104">
        <v>4</v>
      </c>
      <c r="G221" s="103"/>
      <c r="H221" s="104"/>
      <c r="I221" s="103"/>
      <c r="J221" s="104"/>
      <c r="K221" s="103"/>
      <c r="L221" s="104"/>
      <c r="M221" s="103"/>
      <c r="N221" s="104"/>
      <c r="O221" s="103"/>
      <c r="P221" s="102"/>
      <c r="Q221" s="196"/>
    </row>
    <row r="222" spans="1:17" s="94" customFormat="1" ht="46.8">
      <c r="A222" s="109"/>
      <c r="B222" s="106" t="s">
        <v>129</v>
      </c>
      <c r="C222" s="108" t="s">
        <v>132</v>
      </c>
      <c r="D222" s="108">
        <v>3</v>
      </c>
      <c r="E222" s="103">
        <v>5</v>
      </c>
      <c r="F222" s="104">
        <v>4</v>
      </c>
      <c r="G222" s="103">
        <v>3</v>
      </c>
      <c r="H222" s="104">
        <v>3</v>
      </c>
      <c r="I222" s="103">
        <v>4</v>
      </c>
      <c r="J222" s="104"/>
      <c r="K222" s="103">
        <v>3</v>
      </c>
      <c r="L222" s="104">
        <v>1</v>
      </c>
      <c r="M222" s="103">
        <v>4</v>
      </c>
      <c r="N222" s="104">
        <v>3</v>
      </c>
      <c r="O222" s="103"/>
      <c r="P222" s="102">
        <f>AVERAGE(D222:O222)</f>
        <v>3.3</v>
      </c>
      <c r="Q222" s="196"/>
    </row>
    <row r="223" spans="1:17" s="94" customFormat="1" ht="31.2">
      <c r="A223" s="107"/>
      <c r="B223" s="106" t="s">
        <v>127</v>
      </c>
      <c r="C223" s="108" t="s">
        <v>131</v>
      </c>
      <c r="D223" s="108"/>
      <c r="E223" s="103"/>
      <c r="F223" s="104">
        <v>4</v>
      </c>
      <c r="G223" s="103"/>
      <c r="H223" s="104"/>
      <c r="I223" s="103"/>
      <c r="J223" s="104"/>
      <c r="K223" s="103"/>
      <c r="L223" s="104"/>
      <c r="M223" s="103"/>
      <c r="N223" s="104"/>
      <c r="O223" s="103"/>
      <c r="P223" s="102"/>
      <c r="Q223" s="196"/>
    </row>
    <row r="224" spans="1:17" s="94" customFormat="1">
      <c r="A224" s="107"/>
      <c r="B224" s="106">
        <v>2</v>
      </c>
      <c r="C224" s="108" t="s">
        <v>130</v>
      </c>
      <c r="D224" s="108"/>
      <c r="E224" s="103"/>
      <c r="F224" s="104">
        <v>4</v>
      </c>
      <c r="G224" s="103"/>
      <c r="H224" s="104"/>
      <c r="I224" s="103"/>
      <c r="J224" s="104"/>
      <c r="K224" s="103"/>
      <c r="L224" s="104"/>
      <c r="M224" s="103"/>
      <c r="N224" s="104"/>
      <c r="O224" s="103"/>
      <c r="P224" s="102"/>
      <c r="Q224" s="196"/>
    </row>
    <row r="225" spans="1:17" s="94" customFormat="1" ht="31.2">
      <c r="A225" s="107"/>
      <c r="B225" s="106" t="s">
        <v>129</v>
      </c>
      <c r="C225" s="108" t="s">
        <v>128</v>
      </c>
      <c r="D225" s="108"/>
      <c r="E225" s="103"/>
      <c r="F225" s="104">
        <v>4</v>
      </c>
      <c r="G225" s="103"/>
      <c r="H225" s="104"/>
      <c r="I225" s="103"/>
      <c r="J225" s="104"/>
      <c r="K225" s="103"/>
      <c r="L225" s="104"/>
      <c r="M225" s="103">
        <v>5</v>
      </c>
      <c r="N225" s="104"/>
      <c r="O225" s="103"/>
      <c r="P225" s="102">
        <f>AVERAGE(D225:O225)</f>
        <v>4.5</v>
      </c>
      <c r="Q225" s="196"/>
    </row>
    <row r="226" spans="1:17" s="94" customFormat="1" ht="31.2">
      <c r="A226" s="107"/>
      <c r="B226" s="106" t="s">
        <v>127</v>
      </c>
      <c r="C226" s="105" t="s">
        <v>126</v>
      </c>
      <c r="D226" s="105"/>
      <c r="E226" s="103"/>
      <c r="F226" s="104">
        <v>4</v>
      </c>
      <c r="G226" s="103"/>
      <c r="H226" s="104"/>
      <c r="I226" s="103"/>
      <c r="J226" s="104"/>
      <c r="K226" s="103"/>
      <c r="L226" s="104"/>
      <c r="M226" s="103"/>
      <c r="N226" s="104"/>
      <c r="O226" s="103"/>
      <c r="P226" s="102"/>
      <c r="Q226" s="196"/>
    </row>
    <row r="227" spans="1:17" s="94" customFormat="1" ht="16.2" thickBot="1">
      <c r="A227" s="101"/>
      <c r="B227" s="100"/>
      <c r="C227" s="99"/>
      <c r="D227" s="99"/>
      <c r="E227" s="97"/>
      <c r="F227" s="98">
        <v>4</v>
      </c>
      <c r="G227" s="97"/>
      <c r="H227" s="98"/>
      <c r="I227" s="97"/>
      <c r="J227" s="98"/>
      <c r="K227" s="97"/>
      <c r="L227" s="98"/>
      <c r="M227" s="97"/>
      <c r="N227" s="98"/>
      <c r="O227" s="97"/>
      <c r="P227" s="96"/>
      <c r="Q227" s="95"/>
    </row>
  </sheetData>
  <mergeCells count="64">
    <mergeCell ref="Q207:Q210"/>
    <mergeCell ref="Q211:Q216"/>
    <mergeCell ref="Q217:Q219"/>
    <mergeCell ref="Q220:Q226"/>
    <mergeCell ref="Q173:Q179"/>
    <mergeCell ref="Q192:Q195"/>
    <mergeCell ref="Q196:Q199"/>
    <mergeCell ref="Q200:Q203"/>
    <mergeCell ref="Q204:Q206"/>
    <mergeCell ref="Q151:Q157"/>
    <mergeCell ref="Q158:Q159"/>
    <mergeCell ref="B196:C196"/>
    <mergeCell ref="B200:C200"/>
    <mergeCell ref="Q167:Q172"/>
    <mergeCell ref="Q180:Q191"/>
    <mergeCell ref="Q71:Q73"/>
    <mergeCell ref="Q82:Q85"/>
    <mergeCell ref="Q86:Q93"/>
    <mergeCell ref="Q94:Q102"/>
    <mergeCell ref="Q103:Q109"/>
    <mergeCell ref="B103:C103"/>
    <mergeCell ref="Q160:Q166"/>
    <mergeCell ref="Q74:Q81"/>
    <mergeCell ref="B211:C211"/>
    <mergeCell ref="B217:C217"/>
    <mergeCell ref="B110:C110"/>
    <mergeCell ref="B126:C126"/>
    <mergeCell ref="B94:C94"/>
    <mergeCell ref="Q110:Q114"/>
    <mergeCell ref="Q126:Q134"/>
    <mergeCell ref="B167:C167"/>
    <mergeCell ref="B173:C173"/>
    <mergeCell ref="B192:C192"/>
    <mergeCell ref="B204:C204"/>
    <mergeCell ref="B207:C207"/>
    <mergeCell ref="Q144:Q150"/>
    <mergeCell ref="B220:C220"/>
    <mergeCell ref="B180:C180"/>
    <mergeCell ref="B144:C144"/>
    <mergeCell ref="B151:C151"/>
    <mergeCell ref="B158:C158"/>
    <mergeCell ref="B160:C160"/>
    <mergeCell ref="Q62:Q70"/>
    <mergeCell ref="B52:C52"/>
    <mergeCell ref="Q52:Q61"/>
    <mergeCell ref="Q3:Q9"/>
    <mergeCell ref="Q23:Q27"/>
    <mergeCell ref="Q28:Q31"/>
    <mergeCell ref="Q39:Q48"/>
    <mergeCell ref="Q49:Q51"/>
    <mergeCell ref="B39:C39"/>
    <mergeCell ref="B49:C49"/>
    <mergeCell ref="B71:C71"/>
    <mergeCell ref="B82:C82"/>
    <mergeCell ref="B86:C86"/>
    <mergeCell ref="B62:C62"/>
    <mergeCell ref="B74:C74"/>
    <mergeCell ref="B1:C1"/>
    <mergeCell ref="B3:C3"/>
    <mergeCell ref="B23:C23"/>
    <mergeCell ref="B28:C28"/>
    <mergeCell ref="B32:C32"/>
    <mergeCell ref="A2:P2"/>
    <mergeCell ref="B13:C13"/>
  </mergeCells>
  <pageMargins left="0.7" right="0.7" top="0.75" bottom="0.75" header="0.3" footer="0.3"/>
  <pageSetup paperSize="5" scale="61" fitToHeight="32" orientation="landscape" copies="3" r:id="rId1"/>
  <rowBreaks count="4" manualBreakCount="4">
    <brk id="38" max="16383" man="1"/>
    <brk id="166" max="16383" man="1"/>
    <brk id="199" max="16383" man="1"/>
    <brk id="210" max="16383" man="1"/>
  </rowBreaks>
  <legacyDrawing r:id="rId2"/>
  <oleObjects>
    <oleObject progId="Acrobat Document" dvAspect="DVASPECT_ICON" shapeId="1026" r:id="rId3"/>
    <oleObject progId="AcroExch.Document.7" dvAspect="DVASPECT_ICON" shapeId="1027" r:id="rId4"/>
    <oleObject progId="AcroExch.Document.7" dvAspect="DVASPECT_ICON" shapeId="1028" r:id="rId5"/>
    <oleObject progId="AcroExch.Document.7" dvAspect="DVASPECT_ICON" shapeId="1029" r:id="rId6"/>
    <oleObject progId="AcroExch.Document.7" dvAspect="DVASPECT_ICON" shapeId="1030" r:id="rId7"/>
    <oleObject progId="AcroExch.Document.7" dvAspect="DVASPECT_ICON" shapeId="1031" r:id="rId8"/>
    <oleObject progId="AcroExch.Document.7" dvAspect="DVASPECT_ICON" shapeId="1032" r:id="rId9"/>
    <oleObject progId="AcroExch.Document.7" dvAspect="DVASPECT_ICON" shapeId="1033" r:id="rId10"/>
    <oleObject progId="AcroExch.Document.7" dvAspect="DVASPECT_ICON" shapeId="1034" r:id="rId11"/>
    <oleObject progId="AcroExch.Document.7" dvAspect="DVASPECT_ICON" shapeId="1035" r:id="rId12"/>
    <oleObject progId="AcroExch.Document.7" dvAspect="DVASPECT_ICON" shapeId="1036" r:id="rId13"/>
    <oleObject progId="AcroExch.Document.7" dvAspect="DVASPECT_ICON" shapeId="1037" r:id="rId14"/>
    <oleObject progId="AcroExch.Document.7" dvAspect="DVASPECT_ICON" shapeId="1038" r:id="rId15"/>
    <oleObject progId="AcroExch.Document.7" dvAspect="DVASPECT_ICON" shapeId="1039" r:id="rId16"/>
    <oleObject progId="AcroExch.Document.7" dvAspect="DVASPECT_ICON" shapeId="1041" r:id="rId17"/>
    <oleObject progId="AcroExch.Document.7" dvAspect="DVASPECT_ICON" shapeId="1042" r:id="rId18"/>
    <oleObject progId="AcroExch.Document.7" dvAspect="DVASPECT_ICON" shapeId="1043" r:id="rId19"/>
    <oleObject progId="AcroExch.Document.7" dvAspect="DVASPECT_ICON" shapeId="1044" r:id="rId20"/>
    <oleObject progId="AcroExch.Document.7" dvAspect="DVASPECT_ICON" shapeId="1045" r:id="rId21"/>
    <oleObject progId="AcroExch.Document.7" dvAspect="DVASPECT_ICON" shapeId="1046" r:id="rId22"/>
    <oleObject progId="AcroExch.Document.7" dvAspect="DVASPECT_ICON" shapeId="1047" r:id="rId23"/>
    <oleObject progId="AcroExch.Document.7" dvAspect="DVASPECT_ICON" shapeId="1048" r:id="rId24"/>
    <oleObject progId="AcroExch.Document.7" dvAspect="DVASPECT_ICON" shapeId="1049" r:id="rId25"/>
    <oleObject progId="AcroExch.Document.7" dvAspect="DVASPECT_ICON" shapeId="1050" r:id="rId26"/>
    <oleObject progId="AcroExch.Document.7" dvAspect="DVASPECT_ICON" shapeId="1051" r:id="rId27"/>
    <oleObject progId="AcroExch.Document.7" dvAspect="DVASPECT_ICON" shapeId="1052" r:id="rId28"/>
    <oleObject progId="AcroExch.Document.7" dvAspect="DVASPECT_ICON" shapeId="1053" r:id="rId29"/>
    <oleObject progId="AcroExch.Document.7" dvAspect="DVASPECT_ICON" shapeId="1054" r:id="rId30"/>
    <oleObject progId="AcroExch.Document.7" dvAspect="DVASPECT_ICON" shapeId="1056" r:id="rId31"/>
    <oleObject progId="AcroExch.Document.7" dvAspect="DVASPECT_ICON" shapeId="1057" r:id="rId32"/>
  </oleObjects>
</worksheet>
</file>

<file path=xl/worksheets/sheet4.xml><?xml version="1.0" encoding="utf-8"?>
<worksheet xmlns="http://schemas.openxmlformats.org/spreadsheetml/2006/main" xmlns:r="http://schemas.openxmlformats.org/officeDocument/2006/relationships">
  <dimension ref="A1"/>
  <sheetViews>
    <sheetView workbookViewId="0">
      <selection activeCell="E29" sqref="E29"/>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Ranking Sheet</vt:lpstr>
      <vt:lpstr>Ranked Order</vt:lpstr>
      <vt:lpstr>One Pagers</vt:lpstr>
      <vt:lpstr>Work Plans</vt:lpstr>
      <vt:lpstr>ADS_S_13_1_ADS_W_13_1</vt:lpstr>
      <vt:lpstr>ADS_S_15_1</vt:lpstr>
      <vt:lpstr>ADS_S_15_1_ADS_S_13_1_ADS_W_13_1</vt:lpstr>
      <vt:lpstr>AVS_P_08_01_AVS_P_08_02</vt:lpstr>
      <vt:lpstr>AVS_P_15_01</vt:lpstr>
      <vt:lpstr>AVS_W_14_1</vt:lpstr>
      <vt:lpstr>BPS_P_15_1</vt:lpstr>
      <vt:lpstr>EST_P_12_01_EST_P_15_01</vt:lpstr>
      <vt:lpstr>'Ranking Sheet'!Print_Titles</vt:lpstr>
      <vt:lpstr>SPE_W_15_1</vt:lpstr>
      <vt:lpstr>SPE_W_15_2_SPE_W_15_3</vt:lpstr>
      <vt:lpstr>TSP_W_15_1</vt:lpstr>
    </vt:vector>
  </TitlesOfParts>
  <Company>USACE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G4PMMRRC</cp:lastModifiedBy>
  <cp:lastPrinted>2014-09-03T23:22:44Z</cp:lastPrinted>
  <dcterms:created xsi:type="dcterms:W3CDTF">2010-12-09T16:31:56Z</dcterms:created>
  <dcterms:modified xsi:type="dcterms:W3CDTF">2014-09-03T23:30:13Z</dcterms:modified>
</cp:coreProperties>
</file>